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480" windowHeight="7155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" sheetId="101" state="hidden" r:id="rId6"/>
    <sheet name="HORARIOS SABADO" sheetId="58661" r:id="rId7"/>
    <sheet name="HORARIOS DOMINGO" sheetId="58662" r:id="rId8"/>
    <sheet name="CUADRO DE GANADORES" sheetId="58659" r:id="rId9"/>
  </sheets>
  <calcPr calcId="125725"/>
  <fileRecoveryPr autoRecover="0"/>
</workbook>
</file>

<file path=xl/calcChain.xml><?xml version="1.0" encoding="utf-8"?>
<calcChain xmlns="http://schemas.openxmlformats.org/spreadsheetml/2006/main">
  <c r="J11" i="58659"/>
  <c r="K11" s="1"/>
  <c r="F11"/>
  <c r="G11" s="1"/>
  <c r="J20"/>
  <c r="K20" s="1"/>
  <c r="G20"/>
  <c r="F20"/>
  <c r="J21"/>
  <c r="K21" s="1"/>
  <c r="F21"/>
  <c r="G21" s="1"/>
  <c r="F58"/>
  <c r="G58" s="1"/>
  <c r="F54"/>
  <c r="G54" s="1"/>
  <c r="I10"/>
  <c r="H10"/>
  <c r="E10"/>
  <c r="D10"/>
  <c r="C10"/>
  <c r="B10"/>
  <c r="G50"/>
  <c r="F50"/>
  <c r="F46"/>
  <c r="G46" s="1"/>
  <c r="J46"/>
  <c r="K21" i="110"/>
  <c r="L21" s="1"/>
  <c r="L11" i="58659" l="1"/>
  <c r="L20"/>
  <c r="L21"/>
  <c r="A4" i="111"/>
  <c r="A4" i="58656"/>
  <c r="R194" i="101"/>
  <c r="L194"/>
  <c r="K194"/>
  <c r="H194"/>
  <c r="G194"/>
  <c r="M194" s="1"/>
  <c r="N194" s="1"/>
  <c r="R193"/>
  <c r="K193"/>
  <c r="L193" s="1"/>
  <c r="G193"/>
  <c r="M193" s="1"/>
  <c r="N193" s="1"/>
  <c r="R192"/>
  <c r="L192"/>
  <c r="K192"/>
  <c r="H192"/>
  <c r="G192"/>
  <c r="M192" s="1"/>
  <c r="N192" s="1"/>
  <c r="R191"/>
  <c r="K191"/>
  <c r="L191" s="1"/>
  <c r="G191"/>
  <c r="M191" s="1"/>
  <c r="N191" s="1"/>
  <c r="R190"/>
  <c r="L190"/>
  <c r="K190"/>
  <c r="H190"/>
  <c r="G190"/>
  <c r="M190" s="1"/>
  <c r="N190" s="1"/>
  <c r="R189"/>
  <c r="K189"/>
  <c r="L189" s="1"/>
  <c r="G189"/>
  <c r="M189" s="1"/>
  <c r="N189" s="1"/>
  <c r="R188"/>
  <c r="L188"/>
  <c r="K188"/>
  <c r="H188"/>
  <c r="G188"/>
  <c r="M188" s="1"/>
  <c r="N188" s="1"/>
  <c r="R187"/>
  <c r="K187"/>
  <c r="L187" s="1"/>
  <c r="G187"/>
  <c r="M187" s="1"/>
  <c r="N187" s="1"/>
  <c r="R186"/>
  <c r="L186"/>
  <c r="K186"/>
  <c r="H186"/>
  <c r="G186"/>
  <c r="M186" s="1"/>
  <c r="N186" s="1"/>
  <c r="R185"/>
  <c r="K185"/>
  <c r="L185" s="1"/>
  <c r="G185"/>
  <c r="M185" s="1"/>
  <c r="N185" s="1"/>
  <c r="R184"/>
  <c r="L184"/>
  <c r="K184"/>
  <c r="H184"/>
  <c r="G184"/>
  <c r="M184" s="1"/>
  <c r="N184" s="1"/>
  <c r="R183"/>
  <c r="K183"/>
  <c r="L183" s="1"/>
  <c r="G183"/>
  <c r="M183" s="1"/>
  <c r="N183" s="1"/>
  <c r="R182"/>
  <c r="L182"/>
  <c r="K182"/>
  <c r="H182"/>
  <c r="G182"/>
  <c r="M182" s="1"/>
  <c r="N182" s="1"/>
  <c r="R181"/>
  <c r="K181"/>
  <c r="L181" s="1"/>
  <c r="G181"/>
  <c r="M181" s="1"/>
  <c r="N181" s="1"/>
  <c r="R180"/>
  <c r="L180"/>
  <c r="K180"/>
  <c r="H180"/>
  <c r="G180"/>
  <c r="M180" s="1"/>
  <c r="N180" s="1"/>
  <c r="R179"/>
  <c r="K179"/>
  <c r="L179" s="1"/>
  <c r="G179"/>
  <c r="M179" s="1"/>
  <c r="N179" s="1"/>
  <c r="R178"/>
  <c r="L178"/>
  <c r="K178"/>
  <c r="H178"/>
  <c r="G178"/>
  <c r="M178" s="1"/>
  <c r="N178" s="1"/>
  <c r="R177"/>
  <c r="K177"/>
  <c r="L177" s="1"/>
  <c r="G177"/>
  <c r="M177" s="1"/>
  <c r="N177" s="1"/>
  <c r="R176"/>
  <c r="L176"/>
  <c r="K176"/>
  <c r="H176"/>
  <c r="G176"/>
  <c r="M176" s="1"/>
  <c r="N176" s="1"/>
  <c r="R175"/>
  <c r="K175"/>
  <c r="L175" s="1"/>
  <c r="G175"/>
  <c r="M175" s="1"/>
  <c r="N175" s="1"/>
  <c r="R174"/>
  <c r="L174"/>
  <c r="K174"/>
  <c r="H174"/>
  <c r="G174"/>
  <c r="M174" s="1"/>
  <c r="N174" s="1"/>
  <c r="R173"/>
  <c r="K173"/>
  <c r="L173" s="1"/>
  <c r="G173"/>
  <c r="M173" s="1"/>
  <c r="N173" s="1"/>
  <c r="R172"/>
  <c r="L172"/>
  <c r="K172"/>
  <c r="H172"/>
  <c r="G172"/>
  <c r="M172" s="1"/>
  <c r="N172" s="1"/>
  <c r="R171"/>
  <c r="K171"/>
  <c r="L171" s="1"/>
  <c r="G171"/>
  <c r="M171" s="1"/>
  <c r="N171" s="1"/>
  <c r="R170"/>
  <c r="L170"/>
  <c r="K170"/>
  <c r="H170"/>
  <c r="G170"/>
  <c r="M170" s="1"/>
  <c r="N170" s="1"/>
  <c r="R169"/>
  <c r="K169"/>
  <c r="L169" s="1"/>
  <c r="G169"/>
  <c r="M169" s="1"/>
  <c r="N169" s="1"/>
  <c r="R168"/>
  <c r="L168"/>
  <c r="K168"/>
  <c r="H168"/>
  <c r="G168"/>
  <c r="M168" s="1"/>
  <c r="N168" s="1"/>
  <c r="R167"/>
  <c r="K167"/>
  <c r="L167" s="1"/>
  <c r="G167"/>
  <c r="M167" s="1"/>
  <c r="N167" s="1"/>
  <c r="R166"/>
  <c r="L166"/>
  <c r="K166"/>
  <c r="H166"/>
  <c r="G166"/>
  <c r="M166" s="1"/>
  <c r="N166" s="1"/>
  <c r="R165"/>
  <c r="K165"/>
  <c r="L165" s="1"/>
  <c r="G165"/>
  <c r="M165" s="1"/>
  <c r="N165" s="1"/>
  <c r="R164"/>
  <c r="L164"/>
  <c r="K164"/>
  <c r="H164"/>
  <c r="G164"/>
  <c r="M164" s="1"/>
  <c r="N164" s="1"/>
  <c r="R163"/>
  <c r="K163"/>
  <c r="L163" s="1"/>
  <c r="G163"/>
  <c r="M163" s="1"/>
  <c r="N163" s="1"/>
  <c r="R162"/>
  <c r="L162"/>
  <c r="K162"/>
  <c r="H162"/>
  <c r="G162"/>
  <c r="M162" s="1"/>
  <c r="N162" s="1"/>
  <c r="R161"/>
  <c r="K161"/>
  <c r="L161" s="1"/>
  <c r="G161"/>
  <c r="M161" s="1"/>
  <c r="N161" s="1"/>
  <c r="R160"/>
  <c r="L160"/>
  <c r="K160"/>
  <c r="H160"/>
  <c r="G160"/>
  <c r="M160" s="1"/>
  <c r="N160" s="1"/>
  <c r="R159"/>
  <c r="K159"/>
  <c r="L159" s="1"/>
  <c r="G159"/>
  <c r="M159" s="1"/>
  <c r="N159" s="1"/>
  <c r="R158"/>
  <c r="L158"/>
  <c r="K158"/>
  <c r="H158"/>
  <c r="G158"/>
  <c r="M158" s="1"/>
  <c r="N158" s="1"/>
  <c r="R157"/>
  <c r="K157"/>
  <c r="L157" s="1"/>
  <c r="G157"/>
  <c r="M157" s="1"/>
  <c r="N157" s="1"/>
  <c r="R156"/>
  <c r="L156"/>
  <c r="K156"/>
  <c r="H156"/>
  <c r="G156"/>
  <c r="M156" s="1"/>
  <c r="N156" s="1"/>
  <c r="R155"/>
  <c r="K155"/>
  <c r="L155" s="1"/>
  <c r="G155"/>
  <c r="M155" s="1"/>
  <c r="N155" s="1"/>
  <c r="R154"/>
  <c r="L154"/>
  <c r="K154"/>
  <c r="H154"/>
  <c r="G154"/>
  <c r="M154" s="1"/>
  <c r="N154" s="1"/>
  <c r="R153"/>
  <c r="K153"/>
  <c r="L153" s="1"/>
  <c r="G153"/>
  <c r="M153" s="1"/>
  <c r="N153" s="1"/>
  <c r="R152"/>
  <c r="L152"/>
  <c r="K152"/>
  <c r="H152"/>
  <c r="G152"/>
  <c r="M152" s="1"/>
  <c r="N152" s="1"/>
  <c r="R151"/>
  <c r="K151"/>
  <c r="L151" s="1"/>
  <c r="G151"/>
  <c r="M151" s="1"/>
  <c r="N151" s="1"/>
  <c r="R150"/>
  <c r="L150"/>
  <c r="K150"/>
  <c r="H150"/>
  <c r="G150"/>
  <c r="M150" s="1"/>
  <c r="N150" s="1"/>
  <c r="R149"/>
  <c r="K149"/>
  <c r="L149" s="1"/>
  <c r="G149"/>
  <c r="M149" s="1"/>
  <c r="N149" s="1"/>
  <c r="R148"/>
  <c r="L148"/>
  <c r="K148"/>
  <c r="H148"/>
  <c r="G148"/>
  <c r="M148" s="1"/>
  <c r="N148" s="1"/>
  <c r="R147"/>
  <c r="K147"/>
  <c r="L147" s="1"/>
  <c r="G147"/>
  <c r="M147" s="1"/>
  <c r="N147" s="1"/>
  <c r="R146"/>
  <c r="L146"/>
  <c r="K146"/>
  <c r="H146"/>
  <c r="G146"/>
  <c r="M146" s="1"/>
  <c r="N146" s="1"/>
  <c r="R145"/>
  <c r="K145"/>
  <c r="L145" s="1"/>
  <c r="G145"/>
  <c r="M145" s="1"/>
  <c r="N145" s="1"/>
  <c r="R144"/>
  <c r="L144"/>
  <c r="K144"/>
  <c r="H144"/>
  <c r="G144"/>
  <c r="M144" s="1"/>
  <c r="N144" s="1"/>
  <c r="R143"/>
  <c r="K143"/>
  <c r="L143" s="1"/>
  <c r="G143"/>
  <c r="M143" s="1"/>
  <c r="N143" s="1"/>
  <c r="R142"/>
  <c r="L142"/>
  <c r="K142"/>
  <c r="H142"/>
  <c r="G142"/>
  <c r="M142" s="1"/>
  <c r="N142" s="1"/>
  <c r="R141"/>
  <c r="K141"/>
  <c r="L141" s="1"/>
  <c r="G141"/>
  <c r="M141" s="1"/>
  <c r="N141" s="1"/>
  <c r="R140"/>
  <c r="L140"/>
  <c r="K140"/>
  <c r="H140"/>
  <c r="G140"/>
  <c r="M140" s="1"/>
  <c r="N140" s="1"/>
  <c r="R139"/>
  <c r="K139"/>
  <c r="L139" s="1"/>
  <c r="G139"/>
  <c r="M139" s="1"/>
  <c r="N139" s="1"/>
  <c r="R138"/>
  <c r="L138"/>
  <c r="K138"/>
  <c r="H138"/>
  <c r="G138"/>
  <c r="M138" s="1"/>
  <c r="N138" s="1"/>
  <c r="R137"/>
  <c r="K137"/>
  <c r="L137" s="1"/>
  <c r="G137"/>
  <c r="M137" s="1"/>
  <c r="N137" s="1"/>
  <c r="R136"/>
  <c r="L136"/>
  <c r="K136"/>
  <c r="H136"/>
  <c r="G136"/>
  <c r="M136" s="1"/>
  <c r="N136" s="1"/>
  <c r="R135"/>
  <c r="K135"/>
  <c r="L135" s="1"/>
  <c r="G135"/>
  <c r="M135" s="1"/>
  <c r="N135" s="1"/>
  <c r="R134"/>
  <c r="L134"/>
  <c r="K134"/>
  <c r="H134"/>
  <c r="G134"/>
  <c r="M134" s="1"/>
  <c r="N134" s="1"/>
  <c r="R133"/>
  <c r="K133"/>
  <c r="L133" s="1"/>
  <c r="G133"/>
  <c r="M133" s="1"/>
  <c r="N133" s="1"/>
  <c r="R132"/>
  <c r="L132"/>
  <c r="K132"/>
  <c r="H132"/>
  <c r="G132"/>
  <c r="M132" s="1"/>
  <c r="N132" s="1"/>
  <c r="R131"/>
  <c r="K131"/>
  <c r="L131" s="1"/>
  <c r="G131"/>
  <c r="M131" s="1"/>
  <c r="N131" s="1"/>
  <c r="R130"/>
  <c r="L130"/>
  <c r="K130"/>
  <c r="H130"/>
  <c r="G130"/>
  <c r="M130" s="1"/>
  <c r="N130" s="1"/>
  <c r="R129"/>
  <c r="K129"/>
  <c r="L129" s="1"/>
  <c r="G129"/>
  <c r="M129" s="1"/>
  <c r="N129" s="1"/>
  <c r="R128"/>
  <c r="L128"/>
  <c r="K128"/>
  <c r="H128"/>
  <c r="G128"/>
  <c r="M128" s="1"/>
  <c r="N128" s="1"/>
  <c r="R127"/>
  <c r="K127"/>
  <c r="L127" s="1"/>
  <c r="G127"/>
  <c r="M127" s="1"/>
  <c r="N127" s="1"/>
  <c r="R126"/>
  <c r="L126"/>
  <c r="K126"/>
  <c r="H126"/>
  <c r="G126"/>
  <c r="M126" s="1"/>
  <c r="N126" s="1"/>
  <c r="R125"/>
  <c r="K125"/>
  <c r="L125" s="1"/>
  <c r="G125"/>
  <c r="M125" s="1"/>
  <c r="N125" s="1"/>
  <c r="R124"/>
  <c r="L124"/>
  <c r="K124"/>
  <c r="H124"/>
  <c r="G124"/>
  <c r="M124" s="1"/>
  <c r="N124" s="1"/>
  <c r="R123"/>
  <c r="K123"/>
  <c r="L123" s="1"/>
  <c r="G123"/>
  <c r="M123" s="1"/>
  <c r="N123" s="1"/>
  <c r="R122"/>
  <c r="L122"/>
  <c r="K122"/>
  <c r="H122"/>
  <c r="G122"/>
  <c r="M122" s="1"/>
  <c r="N122" s="1"/>
  <c r="R121"/>
  <c r="K121"/>
  <c r="L121" s="1"/>
  <c r="G121"/>
  <c r="M121" s="1"/>
  <c r="N121" s="1"/>
  <c r="R120"/>
  <c r="L120"/>
  <c r="K120"/>
  <c r="H120"/>
  <c r="G120"/>
  <c r="M120" s="1"/>
  <c r="N120" s="1"/>
  <c r="R119"/>
  <c r="K119"/>
  <c r="L119" s="1"/>
  <c r="G119"/>
  <c r="M119" s="1"/>
  <c r="N119" s="1"/>
  <c r="R118"/>
  <c r="L118"/>
  <c r="K118"/>
  <c r="H118"/>
  <c r="G118"/>
  <c r="M118" s="1"/>
  <c r="N118" s="1"/>
  <c r="R117"/>
  <c r="K117"/>
  <c r="L117" s="1"/>
  <c r="G117"/>
  <c r="M117" s="1"/>
  <c r="N117" s="1"/>
  <c r="R116"/>
  <c r="L116"/>
  <c r="K116"/>
  <c r="H116"/>
  <c r="G116"/>
  <c r="M116" s="1"/>
  <c r="N116" s="1"/>
  <c r="R115"/>
  <c r="K115"/>
  <c r="L115" s="1"/>
  <c r="G115"/>
  <c r="M115" s="1"/>
  <c r="N115" s="1"/>
  <c r="R114"/>
  <c r="L114"/>
  <c r="K114"/>
  <c r="H114"/>
  <c r="G114"/>
  <c r="M114" s="1"/>
  <c r="N114" s="1"/>
  <c r="R113"/>
  <c r="K113"/>
  <c r="L113" s="1"/>
  <c r="G113"/>
  <c r="M113" s="1"/>
  <c r="N113" s="1"/>
  <c r="R112"/>
  <c r="L112"/>
  <c r="K112"/>
  <c r="H112"/>
  <c r="G112"/>
  <c r="M112" s="1"/>
  <c r="N112" s="1"/>
  <c r="R111"/>
  <c r="K111"/>
  <c r="L111" s="1"/>
  <c r="G111"/>
  <c r="M111" s="1"/>
  <c r="N111" s="1"/>
  <c r="R110"/>
  <c r="L110"/>
  <c r="K110"/>
  <c r="H110"/>
  <c r="G110"/>
  <c r="M110" s="1"/>
  <c r="N110" s="1"/>
  <c r="R109"/>
  <c r="K109"/>
  <c r="L109" s="1"/>
  <c r="G109"/>
  <c r="M109" s="1"/>
  <c r="N109" s="1"/>
  <c r="R108"/>
  <c r="L108"/>
  <c r="K108"/>
  <c r="H108"/>
  <c r="G108"/>
  <c r="M108" s="1"/>
  <c r="N108" s="1"/>
  <c r="R107"/>
  <c r="K107"/>
  <c r="L107" s="1"/>
  <c r="G107"/>
  <c r="M107" s="1"/>
  <c r="N107" s="1"/>
  <c r="R106"/>
  <c r="L106"/>
  <c r="K106"/>
  <c r="H106"/>
  <c r="G106"/>
  <c r="M106" s="1"/>
  <c r="N106" s="1"/>
  <c r="R105"/>
  <c r="K105"/>
  <c r="L105" s="1"/>
  <c r="G105"/>
  <c r="M105" s="1"/>
  <c r="N105" s="1"/>
  <c r="R104"/>
  <c r="L104"/>
  <c r="K104"/>
  <c r="H104"/>
  <c r="G104"/>
  <c r="M104" s="1"/>
  <c r="N104" s="1"/>
  <c r="R103"/>
  <c r="K103"/>
  <c r="L103" s="1"/>
  <c r="G103"/>
  <c r="M103" s="1"/>
  <c r="N103" s="1"/>
  <c r="R102"/>
  <c r="L102"/>
  <c r="K102"/>
  <c r="H102"/>
  <c r="G102"/>
  <c r="M102" s="1"/>
  <c r="N102" s="1"/>
  <c r="R101"/>
  <c r="K101"/>
  <c r="L101" s="1"/>
  <c r="G101"/>
  <c r="M101" s="1"/>
  <c r="N101" s="1"/>
  <c r="R100"/>
  <c r="L100"/>
  <c r="K100"/>
  <c r="H100"/>
  <c r="G100"/>
  <c r="M100" s="1"/>
  <c r="N100" s="1"/>
  <c r="R99"/>
  <c r="K99"/>
  <c r="L99" s="1"/>
  <c r="G99"/>
  <c r="M99" s="1"/>
  <c r="N99" s="1"/>
  <c r="R98"/>
  <c r="L98"/>
  <c r="K98"/>
  <c r="H98"/>
  <c r="G98"/>
  <c r="M98" s="1"/>
  <c r="N98" s="1"/>
  <c r="R97"/>
  <c r="K97"/>
  <c r="L97" s="1"/>
  <c r="G97"/>
  <c r="M97" s="1"/>
  <c r="N97" s="1"/>
  <c r="R96"/>
  <c r="L96"/>
  <c r="K96"/>
  <c r="H96"/>
  <c r="G96"/>
  <c r="M96" s="1"/>
  <c r="N96" s="1"/>
  <c r="R95"/>
  <c r="K95"/>
  <c r="L95" s="1"/>
  <c r="G95"/>
  <c r="M95" s="1"/>
  <c r="N95" s="1"/>
  <c r="R94"/>
  <c r="L94"/>
  <c r="K94"/>
  <c r="H94"/>
  <c r="G94"/>
  <c r="M94" s="1"/>
  <c r="N94" s="1"/>
  <c r="R93"/>
  <c r="K93"/>
  <c r="L93" s="1"/>
  <c r="G93"/>
  <c r="M93" s="1"/>
  <c r="N93" s="1"/>
  <c r="R92"/>
  <c r="L92"/>
  <c r="K92"/>
  <c r="H92"/>
  <c r="G92"/>
  <c r="M92" s="1"/>
  <c r="N92" s="1"/>
  <c r="R91"/>
  <c r="K91"/>
  <c r="L91" s="1"/>
  <c r="G91"/>
  <c r="M91" s="1"/>
  <c r="N91" s="1"/>
  <c r="R90"/>
  <c r="L90"/>
  <c r="K90"/>
  <c r="H90"/>
  <c r="G90"/>
  <c r="M90" s="1"/>
  <c r="N90" s="1"/>
  <c r="R89"/>
  <c r="K89"/>
  <c r="L89" s="1"/>
  <c r="G89"/>
  <c r="M89" s="1"/>
  <c r="N89" s="1"/>
  <c r="R88"/>
  <c r="L88"/>
  <c r="K88"/>
  <c r="H88"/>
  <c r="G88"/>
  <c r="M88" s="1"/>
  <c r="N88" s="1"/>
  <c r="R87"/>
  <c r="K87"/>
  <c r="L87" s="1"/>
  <c r="G87"/>
  <c r="M87" s="1"/>
  <c r="N87" s="1"/>
  <c r="R86"/>
  <c r="L86"/>
  <c r="K86"/>
  <c r="H86"/>
  <c r="G86"/>
  <c r="M86" s="1"/>
  <c r="N86" s="1"/>
  <c r="R85"/>
  <c r="K85"/>
  <c r="L85" s="1"/>
  <c r="G85"/>
  <c r="M85" s="1"/>
  <c r="N85" s="1"/>
  <c r="R84"/>
  <c r="L84"/>
  <c r="K84"/>
  <c r="H84"/>
  <c r="G84"/>
  <c r="M84" s="1"/>
  <c r="N84" s="1"/>
  <c r="R83"/>
  <c r="K83"/>
  <c r="L83" s="1"/>
  <c r="G83"/>
  <c r="M83" s="1"/>
  <c r="N83" s="1"/>
  <c r="R82"/>
  <c r="L82"/>
  <c r="K82"/>
  <c r="H82"/>
  <c r="G82"/>
  <c r="M82" s="1"/>
  <c r="N82" s="1"/>
  <c r="R81"/>
  <c r="K81"/>
  <c r="L81" s="1"/>
  <c r="G81"/>
  <c r="M81" s="1"/>
  <c r="N81" s="1"/>
  <c r="R80"/>
  <c r="L80"/>
  <c r="K80"/>
  <c r="H80"/>
  <c r="G80"/>
  <c r="M80" s="1"/>
  <c r="N80" s="1"/>
  <c r="R79"/>
  <c r="K79"/>
  <c r="L79" s="1"/>
  <c r="G79"/>
  <c r="M79" s="1"/>
  <c r="N79" s="1"/>
  <c r="R78"/>
  <c r="L78"/>
  <c r="K78"/>
  <c r="H78"/>
  <c r="G78"/>
  <c r="M78" s="1"/>
  <c r="N78" s="1"/>
  <c r="R77"/>
  <c r="K77"/>
  <c r="L77" s="1"/>
  <c r="G77"/>
  <c r="M77" s="1"/>
  <c r="N77" s="1"/>
  <c r="R76"/>
  <c r="L76"/>
  <c r="K76"/>
  <c r="H76"/>
  <c r="G76"/>
  <c r="M76" s="1"/>
  <c r="N76" s="1"/>
  <c r="R75"/>
  <c r="K75"/>
  <c r="L75" s="1"/>
  <c r="G75"/>
  <c r="M75" s="1"/>
  <c r="N75" s="1"/>
  <c r="R74"/>
  <c r="L74"/>
  <c r="K74"/>
  <c r="H74"/>
  <c r="G74"/>
  <c r="M74" s="1"/>
  <c r="N74" s="1"/>
  <c r="R73"/>
  <c r="K73"/>
  <c r="L73" s="1"/>
  <c r="G73"/>
  <c r="M73" s="1"/>
  <c r="N73" s="1"/>
  <c r="R72"/>
  <c r="L72"/>
  <c r="K72"/>
  <c r="H72"/>
  <c r="G72"/>
  <c r="M72" s="1"/>
  <c r="N72" s="1"/>
  <c r="R71"/>
  <c r="K71"/>
  <c r="L71" s="1"/>
  <c r="G71"/>
  <c r="M71" s="1"/>
  <c r="N71" s="1"/>
  <c r="R70"/>
  <c r="L70"/>
  <c r="K70"/>
  <c r="H70"/>
  <c r="G70"/>
  <c r="M70" s="1"/>
  <c r="N70" s="1"/>
  <c r="R69"/>
  <c r="K69"/>
  <c r="L69" s="1"/>
  <c r="G69"/>
  <c r="M69" s="1"/>
  <c r="N69" s="1"/>
  <c r="R68"/>
  <c r="L68"/>
  <c r="K68"/>
  <c r="H68"/>
  <c r="G68"/>
  <c r="M68" s="1"/>
  <c r="N68" s="1"/>
  <c r="R67"/>
  <c r="K67"/>
  <c r="L67" s="1"/>
  <c r="G67"/>
  <c r="M67" s="1"/>
  <c r="N67" s="1"/>
  <c r="R66"/>
  <c r="L66"/>
  <c r="K66"/>
  <c r="H66"/>
  <c r="G66"/>
  <c r="M66" s="1"/>
  <c r="N66" s="1"/>
  <c r="R65"/>
  <c r="K65"/>
  <c r="L65" s="1"/>
  <c r="G65"/>
  <c r="M65" s="1"/>
  <c r="N65" s="1"/>
  <c r="R64"/>
  <c r="L64"/>
  <c r="K64"/>
  <c r="H64"/>
  <c r="G64"/>
  <c r="M64" s="1"/>
  <c r="N64" s="1"/>
  <c r="R63"/>
  <c r="K63"/>
  <c r="L63" s="1"/>
  <c r="G63"/>
  <c r="M63" s="1"/>
  <c r="N63" s="1"/>
  <c r="R62"/>
  <c r="L62"/>
  <c r="K62"/>
  <c r="H62"/>
  <c r="G62"/>
  <c r="M62" s="1"/>
  <c r="N62" s="1"/>
  <c r="R61"/>
  <c r="K61"/>
  <c r="L61" s="1"/>
  <c r="G61"/>
  <c r="M61" s="1"/>
  <c r="N61" s="1"/>
  <c r="R60"/>
  <c r="L60"/>
  <c r="K60"/>
  <c r="H60"/>
  <c r="G60"/>
  <c r="M60" s="1"/>
  <c r="N60" s="1"/>
  <c r="R59"/>
  <c r="K59"/>
  <c r="L59" s="1"/>
  <c r="G59"/>
  <c r="M59" s="1"/>
  <c r="N59" s="1"/>
  <c r="R58"/>
  <c r="L58"/>
  <c r="K58"/>
  <c r="H58"/>
  <c r="G58"/>
  <c r="M58" s="1"/>
  <c r="N58" s="1"/>
  <c r="R57"/>
  <c r="K57"/>
  <c r="L57" s="1"/>
  <c r="G57"/>
  <c r="M57" s="1"/>
  <c r="N57" s="1"/>
  <c r="R56"/>
  <c r="L56"/>
  <c r="K56"/>
  <c r="H56"/>
  <c r="G56"/>
  <c r="M56" s="1"/>
  <c r="N56" s="1"/>
  <c r="R55"/>
  <c r="K55"/>
  <c r="L55" s="1"/>
  <c r="G55"/>
  <c r="M55" s="1"/>
  <c r="N55" s="1"/>
  <c r="R54"/>
  <c r="L54"/>
  <c r="K54"/>
  <c r="H54"/>
  <c r="G54"/>
  <c r="M54" s="1"/>
  <c r="N54" s="1"/>
  <c r="R53"/>
  <c r="K53"/>
  <c r="L53" s="1"/>
  <c r="G53"/>
  <c r="M53" s="1"/>
  <c r="N53" s="1"/>
  <c r="R52"/>
  <c r="L52"/>
  <c r="K52"/>
  <c r="H52"/>
  <c r="G52"/>
  <c r="M52" s="1"/>
  <c r="N52" s="1"/>
  <c r="R51"/>
  <c r="K51"/>
  <c r="L51" s="1"/>
  <c r="G51"/>
  <c r="M51" s="1"/>
  <c r="N51" s="1"/>
  <c r="R50"/>
  <c r="L50"/>
  <c r="K50"/>
  <c r="H50"/>
  <c r="G50"/>
  <c r="M50" s="1"/>
  <c r="N50" s="1"/>
  <c r="R49"/>
  <c r="K49"/>
  <c r="L49" s="1"/>
  <c r="G49"/>
  <c r="M49" s="1"/>
  <c r="N49" s="1"/>
  <c r="R48"/>
  <c r="L48"/>
  <c r="K48"/>
  <c r="H48"/>
  <c r="G48"/>
  <c r="M48" s="1"/>
  <c r="N48" s="1"/>
  <c r="R47"/>
  <c r="K47"/>
  <c r="L47" s="1"/>
  <c r="G47"/>
  <c r="M47" s="1"/>
  <c r="N47" s="1"/>
  <c r="R46"/>
  <c r="L46"/>
  <c r="K46"/>
  <c r="H46"/>
  <c r="G46"/>
  <c r="M46" s="1"/>
  <c r="N46" s="1"/>
  <c r="R45"/>
  <c r="K45"/>
  <c r="L45" s="1"/>
  <c r="G45"/>
  <c r="M45" s="1"/>
  <c r="N45" s="1"/>
  <c r="R44"/>
  <c r="L44"/>
  <c r="K44"/>
  <c r="H44"/>
  <c r="G44"/>
  <c r="M44" s="1"/>
  <c r="N44" s="1"/>
  <c r="R43"/>
  <c r="K43"/>
  <c r="L43" s="1"/>
  <c r="G43"/>
  <c r="M43" s="1"/>
  <c r="N43" s="1"/>
  <c r="R42"/>
  <c r="L42"/>
  <c r="K42"/>
  <c r="H42"/>
  <c r="G42"/>
  <c r="M42" s="1"/>
  <c r="N42" s="1"/>
  <c r="R41"/>
  <c r="K41"/>
  <c r="L41" s="1"/>
  <c r="G41"/>
  <c r="M41" s="1"/>
  <c r="N41" s="1"/>
  <c r="R40"/>
  <c r="L40"/>
  <c r="K40"/>
  <c r="H40"/>
  <c r="G40"/>
  <c r="M40" s="1"/>
  <c r="N40" s="1"/>
  <c r="R39"/>
  <c r="K39"/>
  <c r="L39" s="1"/>
  <c r="G39"/>
  <c r="H39" s="1"/>
  <c r="R38"/>
  <c r="L38"/>
  <c r="K38"/>
  <c r="H38"/>
  <c r="G38"/>
  <c r="M38" s="1"/>
  <c r="N38" s="1"/>
  <c r="R37"/>
  <c r="K37"/>
  <c r="L37" s="1"/>
  <c r="G37"/>
  <c r="M37" s="1"/>
  <c r="N37" s="1"/>
  <c r="R36"/>
  <c r="L36"/>
  <c r="K36"/>
  <c r="H36"/>
  <c r="G36"/>
  <c r="M36" s="1"/>
  <c r="N36" s="1"/>
  <c r="R35"/>
  <c r="K35"/>
  <c r="L35" s="1"/>
  <c r="G35"/>
  <c r="M35" s="1"/>
  <c r="N35" s="1"/>
  <c r="R34"/>
  <c r="L34"/>
  <c r="K34"/>
  <c r="H34"/>
  <c r="G34"/>
  <c r="M34" s="1"/>
  <c r="N34" s="1"/>
  <c r="R33"/>
  <c r="K33"/>
  <c r="L33" s="1"/>
  <c r="G33"/>
  <c r="M33" s="1"/>
  <c r="N33" s="1"/>
  <c r="R32"/>
  <c r="L32"/>
  <c r="K32"/>
  <c r="H32"/>
  <c r="G32"/>
  <c r="M32" s="1"/>
  <c r="N32" s="1"/>
  <c r="R31"/>
  <c r="K31"/>
  <c r="L31" s="1"/>
  <c r="G31"/>
  <c r="M31" s="1"/>
  <c r="N31" s="1"/>
  <c r="R30"/>
  <c r="L30"/>
  <c r="K30"/>
  <c r="H30"/>
  <c r="G30"/>
  <c r="M30" s="1"/>
  <c r="N30" s="1"/>
  <c r="R29"/>
  <c r="K29"/>
  <c r="L29" s="1"/>
  <c r="G29"/>
  <c r="M29" s="1"/>
  <c r="N29" s="1"/>
  <c r="R28"/>
  <c r="L28"/>
  <c r="K28"/>
  <c r="H28"/>
  <c r="G28"/>
  <c r="M28" s="1"/>
  <c r="N28" s="1"/>
  <c r="R27"/>
  <c r="K27"/>
  <c r="L27" s="1"/>
  <c r="G27"/>
  <c r="M27" s="1"/>
  <c r="N27" s="1"/>
  <c r="R26"/>
  <c r="L26"/>
  <c r="K26"/>
  <c r="H26"/>
  <c r="G26"/>
  <c r="M26" s="1"/>
  <c r="N26" s="1"/>
  <c r="R25"/>
  <c r="K25"/>
  <c r="L25" s="1"/>
  <c r="G25"/>
  <c r="M25" s="1"/>
  <c r="N25" s="1"/>
  <c r="R24"/>
  <c r="L24"/>
  <c r="K24"/>
  <c r="H24"/>
  <c r="G24"/>
  <c r="M24" s="1"/>
  <c r="N24" s="1"/>
  <c r="R23"/>
  <c r="K23"/>
  <c r="L23" s="1"/>
  <c r="G23"/>
  <c r="M23" s="1"/>
  <c r="N23" s="1"/>
  <c r="R22"/>
  <c r="L22"/>
  <c r="K22"/>
  <c r="H22"/>
  <c r="G22"/>
  <c r="M22" s="1"/>
  <c r="N22" s="1"/>
  <c r="R21"/>
  <c r="K21"/>
  <c r="L21" s="1"/>
  <c r="G21"/>
  <c r="M21" s="1"/>
  <c r="N21" s="1"/>
  <c r="R20"/>
  <c r="L20"/>
  <c r="K20"/>
  <c r="H20"/>
  <c r="G20"/>
  <c r="M20" s="1"/>
  <c r="N20" s="1"/>
  <c r="R19"/>
  <c r="K19"/>
  <c r="L19" s="1"/>
  <c r="G19"/>
  <c r="H19" s="1"/>
  <c r="R18"/>
  <c r="L18"/>
  <c r="K18"/>
  <c r="H18"/>
  <c r="G18"/>
  <c r="M18" s="1"/>
  <c r="N18" s="1"/>
  <c r="R17"/>
  <c r="L17"/>
  <c r="K17"/>
  <c r="H17"/>
  <c r="G17"/>
  <c r="M17" s="1"/>
  <c r="N17" s="1"/>
  <c r="M19" l="1"/>
  <c r="N19" s="1"/>
  <c r="M39"/>
  <c r="N39" s="1"/>
  <c r="H21"/>
  <c r="H25"/>
  <c r="H29"/>
  <c r="H33"/>
  <c r="H37"/>
  <c r="H41"/>
  <c r="H45"/>
  <c r="H49"/>
  <c r="H53"/>
  <c r="H57"/>
  <c r="H61"/>
  <c r="H65"/>
  <c r="H69"/>
  <c r="H73"/>
  <c r="H77"/>
  <c r="H81"/>
  <c r="H85"/>
  <c r="H89"/>
  <c r="H93"/>
  <c r="H97"/>
  <c r="H101"/>
  <c r="H105"/>
  <c r="H109"/>
  <c r="H113"/>
  <c r="H117"/>
  <c r="H121"/>
  <c r="H125"/>
  <c r="H129"/>
  <c r="H133"/>
  <c r="H137"/>
  <c r="H141"/>
  <c r="H145"/>
  <c r="H149"/>
  <c r="H153"/>
  <c r="H157"/>
  <c r="H161"/>
  <c r="H165"/>
  <c r="H169"/>
  <c r="H173"/>
  <c r="H177"/>
  <c r="H181"/>
  <c r="H185"/>
  <c r="H189"/>
  <c r="H193"/>
  <c r="H23"/>
  <c r="H27"/>
  <c r="H31"/>
  <c r="H35"/>
  <c r="H43"/>
  <c r="H47"/>
  <c r="H51"/>
  <c r="H55"/>
  <c r="H59"/>
  <c r="H63"/>
  <c r="H67"/>
  <c r="H71"/>
  <c r="H75"/>
  <c r="H79"/>
  <c r="H83"/>
  <c r="H87"/>
  <c r="H91"/>
  <c r="H95"/>
  <c r="H99"/>
  <c r="H103"/>
  <c r="H107"/>
  <c r="H111"/>
  <c r="H115"/>
  <c r="H119"/>
  <c r="H123"/>
  <c r="H127"/>
  <c r="H131"/>
  <c r="H135"/>
  <c r="H139"/>
  <c r="H143"/>
  <c r="H147"/>
  <c r="H151"/>
  <c r="H155"/>
  <c r="H159"/>
  <c r="H163"/>
  <c r="H167"/>
  <c r="H171"/>
  <c r="H175"/>
  <c r="H179"/>
  <c r="H183"/>
  <c r="H187"/>
  <c r="H191"/>
  <c r="F92" i="5866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G92" s="1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2" s="1"/>
  <c r="F93" i="58661" l="1"/>
  <c r="F92"/>
  <c r="F91"/>
  <c r="F90"/>
  <c r="F89"/>
  <c r="F88"/>
  <c r="F87"/>
  <c r="F86"/>
  <c r="F85"/>
  <c r="F83"/>
  <c r="F81"/>
  <c r="F80"/>
  <c r="F78"/>
  <c r="F77"/>
  <c r="F75"/>
  <c r="F74"/>
  <c r="F69"/>
  <c r="F68"/>
  <c r="F67"/>
  <c r="F66"/>
  <c r="F65"/>
  <c r="F64"/>
  <c r="F63"/>
  <c r="G93" s="1"/>
  <c r="F45"/>
  <c r="F44"/>
  <c r="F43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"/>
  <c r="F11"/>
  <c r="F10"/>
  <c r="F8"/>
  <c r="F7"/>
  <c r="G45" s="1"/>
  <c r="I16" i="58659" l="1"/>
  <c r="H16"/>
  <c r="E16"/>
  <c r="D16"/>
  <c r="C16"/>
  <c r="I15"/>
  <c r="H15"/>
  <c r="E15"/>
  <c r="D15"/>
  <c r="C15"/>
  <c r="B16"/>
  <c r="B15"/>
  <c r="A13"/>
  <c r="K16"/>
  <c r="F16"/>
  <c r="K15"/>
  <c r="G15"/>
  <c r="K95" i="1"/>
  <c r="L95" s="1"/>
  <c r="G95"/>
  <c r="K88"/>
  <c r="L88" s="1"/>
  <c r="G88"/>
  <c r="K124"/>
  <c r="L124" s="1"/>
  <c r="K102"/>
  <c r="L102" s="1"/>
  <c r="G102"/>
  <c r="K64"/>
  <c r="L64" s="1"/>
  <c r="G64"/>
  <c r="K101"/>
  <c r="L101" s="1"/>
  <c r="G101"/>
  <c r="K115"/>
  <c r="L115" s="1"/>
  <c r="K94"/>
  <c r="L94" s="1"/>
  <c r="G94"/>
  <c r="K51"/>
  <c r="L51" s="1"/>
  <c r="G51"/>
  <c r="K103"/>
  <c r="L103" s="1"/>
  <c r="G103"/>
  <c r="K105"/>
  <c r="L105" s="1"/>
  <c r="G105"/>
  <c r="G137"/>
  <c r="K104"/>
  <c r="L104" s="1"/>
  <c r="G104"/>
  <c r="K122"/>
  <c r="L122" s="1"/>
  <c r="K83"/>
  <c r="L83" s="1"/>
  <c r="G83"/>
  <c r="G138"/>
  <c r="K114"/>
  <c r="L114" s="1"/>
  <c r="K77"/>
  <c r="L77" s="1"/>
  <c r="G77"/>
  <c r="K80"/>
  <c r="L80" s="1"/>
  <c r="G80"/>
  <c r="K90"/>
  <c r="L90" s="1"/>
  <c r="G90"/>
  <c r="G140"/>
  <c r="K82"/>
  <c r="L82" s="1"/>
  <c r="G82"/>
  <c r="K123"/>
  <c r="L123" s="1"/>
  <c r="K48"/>
  <c r="L48" s="1"/>
  <c r="G48"/>
  <c r="K67"/>
  <c r="L67" s="1"/>
  <c r="G67"/>
  <c r="K63"/>
  <c r="L63" s="1"/>
  <c r="G63"/>
  <c r="K121"/>
  <c r="L121" s="1"/>
  <c r="K98"/>
  <c r="L98" s="1"/>
  <c r="G98"/>
  <c r="K66"/>
  <c r="L66" s="1"/>
  <c r="G66"/>
  <c r="K56"/>
  <c r="L56" s="1"/>
  <c r="G56"/>
  <c r="K113"/>
  <c r="L113" s="1"/>
  <c r="K112"/>
  <c r="L112" s="1"/>
  <c r="K111"/>
  <c r="L111" s="1"/>
  <c r="K53"/>
  <c r="L53" s="1"/>
  <c r="G53"/>
  <c r="G139"/>
  <c r="K81"/>
  <c r="L81" s="1"/>
  <c r="G81"/>
  <c r="K33"/>
  <c r="L33" s="1"/>
  <c r="G33"/>
  <c r="K44"/>
  <c r="L44" s="1"/>
  <c r="G44"/>
  <c r="K79"/>
  <c r="L79" s="1"/>
  <c r="G79"/>
  <c r="K97"/>
  <c r="L97" s="1"/>
  <c r="G97"/>
  <c r="K69"/>
  <c r="L69" s="1"/>
  <c r="G69"/>
  <c r="K93"/>
  <c r="L93" s="1"/>
  <c r="G93"/>
  <c r="K99"/>
  <c r="L99" s="1"/>
  <c r="G99"/>
  <c r="K87"/>
  <c r="L87" s="1"/>
  <c r="G87"/>
  <c r="K100"/>
  <c r="L100" s="1"/>
  <c r="G100"/>
  <c r="K71"/>
  <c r="L71" s="1"/>
  <c r="G71"/>
  <c r="K75"/>
  <c r="L75" s="1"/>
  <c r="G75"/>
  <c r="K84"/>
  <c r="L84" s="1"/>
  <c r="G84"/>
  <c r="G134"/>
  <c r="K120"/>
  <c r="L120" s="1"/>
  <c r="K78"/>
  <c r="L78" s="1"/>
  <c r="G78"/>
  <c r="K117"/>
  <c r="L117" s="1"/>
  <c r="K60"/>
  <c r="L60" s="1"/>
  <c r="G60"/>
  <c r="K34"/>
  <c r="L34" s="1"/>
  <c r="G34"/>
  <c r="H34" s="1"/>
  <c r="K31"/>
  <c r="L31" s="1"/>
  <c r="G31"/>
  <c r="K89"/>
  <c r="L89" s="1"/>
  <c r="G89"/>
  <c r="H89" s="1"/>
  <c r="K55"/>
  <c r="L55" s="1"/>
  <c r="G55"/>
  <c r="K30"/>
  <c r="G30"/>
  <c r="H30" s="1"/>
  <c r="K92"/>
  <c r="L92" s="1"/>
  <c r="G92"/>
  <c r="K62"/>
  <c r="L62" s="1"/>
  <c r="G62"/>
  <c r="H62" s="1"/>
  <c r="K57"/>
  <c r="L57" s="1"/>
  <c r="G57"/>
  <c r="K74"/>
  <c r="L74" s="1"/>
  <c r="G74"/>
  <c r="H74" s="1"/>
  <c r="K76"/>
  <c r="L76" s="1"/>
  <c r="G76"/>
  <c r="K119"/>
  <c r="L119" s="1"/>
  <c r="K37"/>
  <c r="L37" s="1"/>
  <c r="G37"/>
  <c r="K52"/>
  <c r="L52" s="1"/>
  <c r="G52"/>
  <c r="H52" s="1"/>
  <c r="K73"/>
  <c r="L73" s="1"/>
  <c r="G73"/>
  <c r="H73" s="1"/>
  <c r="K43"/>
  <c r="G43"/>
  <c r="H43" s="1"/>
  <c r="K91"/>
  <c r="L91" s="1"/>
  <c r="G91"/>
  <c r="H91" s="1"/>
  <c r="K70"/>
  <c r="L70" s="1"/>
  <c r="G70"/>
  <c r="H70" s="1"/>
  <c r="K86"/>
  <c r="L86" s="1"/>
  <c r="G86"/>
  <c r="K42"/>
  <c r="L42" s="1"/>
  <c r="G42"/>
  <c r="H42" s="1"/>
  <c r="K47"/>
  <c r="L47" s="1"/>
  <c r="G47"/>
  <c r="K96"/>
  <c r="L96" s="1"/>
  <c r="G96"/>
  <c r="H96" s="1"/>
  <c r="K36"/>
  <c r="G36"/>
  <c r="H36" s="1"/>
  <c r="K72"/>
  <c r="L72" s="1"/>
  <c r="G72"/>
  <c r="H72" s="1"/>
  <c r="K35"/>
  <c r="G35"/>
  <c r="H35" s="1"/>
  <c r="K41"/>
  <c r="L41" s="1"/>
  <c r="G41"/>
  <c r="H41" s="1"/>
  <c r="K68"/>
  <c r="L68" s="1"/>
  <c r="G68"/>
  <c r="R200" i="101"/>
  <c r="R201"/>
  <c r="R202"/>
  <c r="R203"/>
  <c r="R204"/>
  <c r="R205"/>
  <c r="R206"/>
  <c r="R207"/>
  <c r="R208"/>
  <c r="R14"/>
  <c r="R15"/>
  <c r="R16"/>
  <c r="N43" i="1" l="1"/>
  <c r="N57"/>
  <c r="M96"/>
  <c r="N92"/>
  <c r="N55"/>
  <c r="M74"/>
  <c r="N68"/>
  <c r="L43"/>
  <c r="M43" s="1"/>
  <c r="M62"/>
  <c r="N41"/>
  <c r="H57"/>
  <c r="M57" s="1"/>
  <c r="H92"/>
  <c r="M92" s="1"/>
  <c r="G16" i="58659"/>
  <c r="J16"/>
  <c r="F15"/>
  <c r="J15"/>
  <c r="L15"/>
  <c r="M91" i="1"/>
  <c r="N91"/>
  <c r="N36"/>
  <c r="N86"/>
  <c r="N37"/>
  <c r="N30"/>
  <c r="N31"/>
  <c r="N34"/>
  <c r="N72"/>
  <c r="M34"/>
  <c r="N35"/>
  <c r="N47"/>
  <c r="N42"/>
  <c r="M70"/>
  <c r="N76"/>
  <c r="H55"/>
  <c r="M55" s="1"/>
  <c r="N89"/>
  <c r="N60"/>
  <c r="L35"/>
  <c r="M35" s="1"/>
  <c r="M72"/>
  <c r="L36"/>
  <c r="M36" s="1"/>
  <c r="N96"/>
  <c r="H47"/>
  <c r="M47" s="1"/>
  <c r="H86"/>
  <c r="M86" s="1"/>
  <c r="N70"/>
  <c r="M73"/>
  <c r="N73"/>
  <c r="N52"/>
  <c r="H37"/>
  <c r="M37" s="1"/>
  <c r="H76"/>
  <c r="M76" s="1"/>
  <c r="N74"/>
  <c r="N62"/>
  <c r="L30"/>
  <c r="M30" s="1"/>
  <c r="H31"/>
  <c r="M31" s="1"/>
  <c r="H60"/>
  <c r="M60" s="1"/>
  <c r="M41"/>
  <c r="M42"/>
  <c r="M89"/>
  <c r="M52"/>
  <c r="N84"/>
  <c r="H84"/>
  <c r="M84" s="1"/>
  <c r="N100"/>
  <c r="H100"/>
  <c r="M100" s="1"/>
  <c r="N69"/>
  <c r="H69"/>
  <c r="M69" s="1"/>
  <c r="N33"/>
  <c r="H33"/>
  <c r="M33" s="1"/>
  <c r="N66"/>
  <c r="H66"/>
  <c r="M66" s="1"/>
  <c r="N67"/>
  <c r="H67"/>
  <c r="M67" s="1"/>
  <c r="H140"/>
  <c r="N104"/>
  <c r="H104"/>
  <c r="M104" s="1"/>
  <c r="N103"/>
  <c r="H103"/>
  <c r="M103" s="1"/>
  <c r="N101"/>
  <c r="H101"/>
  <c r="M101" s="1"/>
  <c r="N88"/>
  <c r="H88"/>
  <c r="M88" s="1"/>
  <c r="H68"/>
  <c r="M68" s="1"/>
  <c r="N78"/>
  <c r="H78"/>
  <c r="M78" s="1"/>
  <c r="N75"/>
  <c r="H75"/>
  <c r="M75" s="1"/>
  <c r="N87"/>
  <c r="H87"/>
  <c r="M87" s="1"/>
  <c r="N97"/>
  <c r="H97"/>
  <c r="M97" s="1"/>
  <c r="N81"/>
  <c r="H81"/>
  <c r="M81" s="1"/>
  <c r="N98"/>
  <c r="H98"/>
  <c r="M98" s="1"/>
  <c r="N48"/>
  <c r="H48"/>
  <c r="M48" s="1"/>
  <c r="N90"/>
  <c r="H90"/>
  <c r="M90" s="1"/>
  <c r="H138"/>
  <c r="N51"/>
  <c r="H51"/>
  <c r="M51" s="1"/>
  <c r="N64"/>
  <c r="H64"/>
  <c r="M64" s="1"/>
  <c r="N95"/>
  <c r="H95"/>
  <c r="M95" s="1"/>
  <c r="N71"/>
  <c r="H71"/>
  <c r="M71" s="1"/>
  <c r="N99"/>
  <c r="H99"/>
  <c r="M99" s="1"/>
  <c r="N79"/>
  <c r="H79"/>
  <c r="M79" s="1"/>
  <c r="H139"/>
  <c r="N80"/>
  <c r="H80"/>
  <c r="M80" s="1"/>
  <c r="N83"/>
  <c r="H83"/>
  <c r="M83" s="1"/>
  <c r="H137"/>
  <c r="N94"/>
  <c r="H94"/>
  <c r="M94" s="1"/>
  <c r="N102"/>
  <c r="H102"/>
  <c r="M102" s="1"/>
  <c r="H134"/>
  <c r="N93"/>
  <c r="H93"/>
  <c r="M93" s="1"/>
  <c r="N44"/>
  <c r="H44"/>
  <c r="M44" s="1"/>
  <c r="N53"/>
  <c r="H53"/>
  <c r="M53" s="1"/>
  <c r="N56"/>
  <c r="H56"/>
  <c r="M56" s="1"/>
  <c r="N63"/>
  <c r="H63"/>
  <c r="M63" s="1"/>
  <c r="N82"/>
  <c r="H82"/>
  <c r="M82" s="1"/>
  <c r="N77"/>
  <c r="H77"/>
  <c r="M77" s="1"/>
  <c r="N105"/>
  <c r="H105"/>
  <c r="M105" s="1"/>
  <c r="K208" i="101"/>
  <c r="L208" s="1"/>
  <c r="G208"/>
  <c r="H208" s="1"/>
  <c r="K207"/>
  <c r="L207" s="1"/>
  <c r="G207"/>
  <c r="H207" s="1"/>
  <c r="K206"/>
  <c r="L206" s="1"/>
  <c r="G206"/>
  <c r="M206" s="1"/>
  <c r="K205"/>
  <c r="L205" s="1"/>
  <c r="G205"/>
  <c r="H205" s="1"/>
  <c r="K204"/>
  <c r="L204" s="1"/>
  <c r="G204"/>
  <c r="H204" s="1"/>
  <c r="K203"/>
  <c r="L203" s="1"/>
  <c r="G203"/>
  <c r="H203" s="1"/>
  <c r="K202"/>
  <c r="L202" s="1"/>
  <c r="G202"/>
  <c r="K201"/>
  <c r="L201" s="1"/>
  <c r="G201"/>
  <c r="H201" s="1"/>
  <c r="K200"/>
  <c r="L200" s="1"/>
  <c r="G200"/>
  <c r="H200" s="1"/>
  <c r="R199"/>
  <c r="K199"/>
  <c r="L199" s="1"/>
  <c r="G199"/>
  <c r="H199" s="1"/>
  <c r="R198"/>
  <c r="K198"/>
  <c r="L198" s="1"/>
  <c r="G198"/>
  <c r="H198" s="1"/>
  <c r="K16"/>
  <c r="L16" s="1"/>
  <c r="G16"/>
  <c r="H16" s="1"/>
  <c r="K15"/>
  <c r="L15" s="1"/>
  <c r="G15"/>
  <c r="H15" s="1"/>
  <c r="K14"/>
  <c r="L14" s="1"/>
  <c r="G14"/>
  <c r="H14" s="1"/>
  <c r="R13"/>
  <c r="K13"/>
  <c r="L13" s="1"/>
  <c r="H13"/>
  <c r="G13"/>
  <c r="G22" i="110"/>
  <c r="K19"/>
  <c r="L19" s="1"/>
  <c r="G19"/>
  <c r="F10" i="58659" s="1"/>
  <c r="K20" i="110"/>
  <c r="G20"/>
  <c r="K17"/>
  <c r="L17" s="1"/>
  <c r="G17"/>
  <c r="K18"/>
  <c r="L18" s="1"/>
  <c r="G18"/>
  <c r="K15"/>
  <c r="L15" s="1"/>
  <c r="G15"/>
  <c r="G27"/>
  <c r="K16"/>
  <c r="L16" s="1"/>
  <c r="G16"/>
  <c r="K14"/>
  <c r="L14" s="1"/>
  <c r="G14"/>
  <c r="G26"/>
  <c r="K13"/>
  <c r="L13" s="1"/>
  <c r="G13"/>
  <c r="K12"/>
  <c r="L12" s="1"/>
  <c r="G12"/>
  <c r="K54" i="1"/>
  <c r="L54" s="1"/>
  <c r="G54"/>
  <c r="H54" s="1"/>
  <c r="G130"/>
  <c r="K110"/>
  <c r="L110" s="1"/>
  <c r="K38"/>
  <c r="L38" s="1"/>
  <c r="G38"/>
  <c r="K109"/>
  <c r="L109" s="1"/>
  <c r="K58"/>
  <c r="L58" s="1"/>
  <c r="G58"/>
  <c r="K49"/>
  <c r="L49" s="1"/>
  <c r="G49"/>
  <c r="H49" s="1"/>
  <c r="K108"/>
  <c r="L108" s="1"/>
  <c r="K50"/>
  <c r="L50" s="1"/>
  <c r="G50"/>
  <c r="H50" s="1"/>
  <c r="K85"/>
  <c r="L85" s="1"/>
  <c r="G85"/>
  <c r="H85" s="1"/>
  <c r="G133"/>
  <c r="G136"/>
  <c r="K118"/>
  <c r="L118" s="1"/>
  <c r="K28"/>
  <c r="L28" s="1"/>
  <c r="G28"/>
  <c r="K107"/>
  <c r="L107" s="1"/>
  <c r="K14"/>
  <c r="L14" s="1"/>
  <c r="G14"/>
  <c r="H14" s="1"/>
  <c r="K45"/>
  <c r="L45" s="1"/>
  <c r="G45"/>
  <c r="K29"/>
  <c r="L29" s="1"/>
  <c r="G29"/>
  <c r="H29" s="1"/>
  <c r="G135"/>
  <c r="K27"/>
  <c r="L27" s="1"/>
  <c r="G27"/>
  <c r="K26"/>
  <c r="L26" s="1"/>
  <c r="G26"/>
  <c r="K15"/>
  <c r="L15" s="1"/>
  <c r="G15"/>
  <c r="H15" s="1"/>
  <c r="K32"/>
  <c r="L32" s="1"/>
  <c r="G32"/>
  <c r="K116"/>
  <c r="L116" s="1"/>
  <c r="K61"/>
  <c r="L61" s="1"/>
  <c r="G61"/>
  <c r="K18"/>
  <c r="L18" s="1"/>
  <c r="G18"/>
  <c r="H18" s="1"/>
  <c r="G125"/>
  <c r="K24"/>
  <c r="L24" s="1"/>
  <c r="G24"/>
  <c r="K65"/>
  <c r="L65" s="1"/>
  <c r="G65"/>
  <c r="K59"/>
  <c r="L59" s="1"/>
  <c r="G59"/>
  <c r="H59" s="1"/>
  <c r="K16"/>
  <c r="L16" s="1"/>
  <c r="G16"/>
  <c r="K106"/>
  <c r="L106" s="1"/>
  <c r="K13"/>
  <c r="L13" s="1"/>
  <c r="G13"/>
  <c r="K21"/>
  <c r="L21" s="1"/>
  <c r="G21"/>
  <c r="K25"/>
  <c r="L25" s="1"/>
  <c r="G25"/>
  <c r="K39"/>
  <c r="L39" s="1"/>
  <c r="G39"/>
  <c r="K20"/>
  <c r="L20" s="1"/>
  <c r="G20"/>
  <c r="K17"/>
  <c r="L17" s="1"/>
  <c r="G17"/>
  <c r="K22"/>
  <c r="L22" s="1"/>
  <c r="G22"/>
  <c r="G131"/>
  <c r="H131" s="1"/>
  <c r="K40"/>
  <c r="L40" s="1"/>
  <c r="G40"/>
  <c r="K19"/>
  <c r="L19" s="1"/>
  <c r="G19"/>
  <c r="K23"/>
  <c r="L23" s="1"/>
  <c r="G23"/>
  <c r="G132"/>
  <c r="G46"/>
  <c r="L20" i="110" l="1"/>
  <c r="K10" i="58659"/>
  <c r="J10"/>
  <c r="H13" i="110"/>
  <c r="N13"/>
  <c r="H14"/>
  <c r="M14" s="1"/>
  <c r="N14"/>
  <c r="H27"/>
  <c r="H18"/>
  <c r="N18"/>
  <c r="H20"/>
  <c r="N20"/>
  <c r="H22"/>
  <c r="H12"/>
  <c r="M12" s="1"/>
  <c r="N12"/>
  <c r="H26"/>
  <c r="H16"/>
  <c r="M16" s="1"/>
  <c r="N16"/>
  <c r="H15"/>
  <c r="N15"/>
  <c r="H17"/>
  <c r="M17" s="1"/>
  <c r="N17"/>
  <c r="H19"/>
  <c r="N19"/>
  <c r="N28" i="1"/>
  <c r="N17"/>
  <c r="N39"/>
  <c r="N21"/>
  <c r="N25"/>
  <c r="H17"/>
  <c r="M17" s="1"/>
  <c r="L16" i="58659"/>
  <c r="N19" i="1"/>
  <c r="N16"/>
  <c r="N32"/>
  <c r="H28"/>
  <c r="M28" s="1"/>
  <c r="N38"/>
  <c r="N22"/>
  <c r="H21"/>
  <c r="M21" s="1"/>
  <c r="N24"/>
  <c r="N27"/>
  <c r="N23"/>
  <c r="H19"/>
  <c r="M19" s="1"/>
  <c r="N59"/>
  <c r="N18"/>
  <c r="N15"/>
  <c r="N29"/>
  <c r="N85"/>
  <c r="N49"/>
  <c r="M59"/>
  <c r="M15"/>
  <c r="M49"/>
  <c r="M202" i="101"/>
  <c r="M15"/>
  <c r="M200"/>
  <c r="M204"/>
  <c r="M208"/>
  <c r="N208" s="1"/>
  <c r="H202"/>
  <c r="H206"/>
  <c r="M14"/>
  <c r="M199"/>
  <c r="M203"/>
  <c r="M207"/>
  <c r="N200"/>
  <c r="N204"/>
  <c r="M16"/>
  <c r="M201"/>
  <c r="M205"/>
  <c r="M18" i="110"/>
  <c r="H132" i="1"/>
  <c r="N20"/>
  <c r="H39"/>
  <c r="M39" s="1"/>
  <c r="N65"/>
  <c r="H24"/>
  <c r="M24" s="1"/>
  <c r="N26"/>
  <c r="H27"/>
  <c r="M27" s="1"/>
  <c r="N14"/>
  <c r="H136"/>
  <c r="N50"/>
  <c r="N58"/>
  <c r="N54"/>
  <c r="N40"/>
  <c r="N13"/>
  <c r="N61"/>
  <c r="N45"/>
  <c r="M13" i="101"/>
  <c r="M198"/>
  <c r="N198" s="1"/>
  <c r="N202"/>
  <c r="N206"/>
  <c r="N13"/>
  <c r="N199"/>
  <c r="N201"/>
  <c r="N203"/>
  <c r="N205"/>
  <c r="N207"/>
  <c r="N15"/>
  <c r="N14"/>
  <c r="N16"/>
  <c r="M15" i="110"/>
  <c r="M13"/>
  <c r="M18" i="1"/>
  <c r="M29"/>
  <c r="M85"/>
  <c r="M14"/>
  <c r="M50"/>
  <c r="M54"/>
  <c r="H23"/>
  <c r="M23" s="1"/>
  <c r="H40"/>
  <c r="M40" s="1"/>
  <c r="H22"/>
  <c r="M22" s="1"/>
  <c r="H20"/>
  <c r="M20" s="1"/>
  <c r="H25"/>
  <c r="M25" s="1"/>
  <c r="H13"/>
  <c r="M13" s="1"/>
  <c r="H16"/>
  <c r="M16" s="1"/>
  <c r="H65"/>
  <c r="M65" s="1"/>
  <c r="H125"/>
  <c r="H61"/>
  <c r="M61" s="1"/>
  <c r="H32"/>
  <c r="M32" s="1"/>
  <c r="H26"/>
  <c r="M26" s="1"/>
  <c r="H135"/>
  <c r="H45"/>
  <c r="M45" s="1"/>
  <c r="H133"/>
  <c r="H58"/>
  <c r="M58" s="1"/>
  <c r="H38"/>
  <c r="M38" s="1"/>
  <c r="H130"/>
  <c r="G10" i="58659" l="1"/>
  <c r="M19" i="110"/>
  <c r="L10" i="58659" s="1"/>
  <c r="M20" i="110"/>
  <c r="J58" i="58659"/>
  <c r="J54"/>
  <c r="J50"/>
  <c r="L58" l="1"/>
  <c r="L46"/>
  <c r="L50"/>
  <c r="L54"/>
  <c r="K46" i="1" l="1"/>
  <c r="L46" s="1"/>
  <c r="H46"/>
  <c r="M46" l="1"/>
  <c r="N46"/>
  <c r="A9" i="101"/>
  <c r="A5"/>
  <c r="A4"/>
  <c r="I26" i="58659" l="1"/>
  <c r="H26"/>
  <c r="E26"/>
  <c r="D26"/>
  <c r="C26"/>
  <c r="B26"/>
  <c r="K26" l="1"/>
  <c r="J26"/>
  <c r="G26"/>
  <c r="F26"/>
  <c r="L26" l="1"/>
  <c r="A9" i="110" l="1"/>
  <c r="A36" s="1"/>
  <c r="A5"/>
  <c r="A4"/>
  <c r="A31" s="1"/>
  <c r="A9" i="111"/>
  <c r="A9" i="58656"/>
  <c r="A9" i="64"/>
  <c r="A4"/>
  <c r="J36" i="58659"/>
  <c r="A8"/>
  <c r="I36"/>
  <c r="H36"/>
  <c r="E36"/>
  <c r="D36"/>
  <c r="C36"/>
  <c r="B36"/>
  <c r="I35"/>
  <c r="H35"/>
  <c r="E35"/>
  <c r="D35"/>
  <c r="C35"/>
  <c r="B35"/>
  <c r="I31"/>
  <c r="H31"/>
  <c r="E31"/>
  <c r="D31"/>
  <c r="C31"/>
  <c r="B31"/>
  <c r="I30"/>
  <c r="H30"/>
  <c r="E30"/>
  <c r="D30"/>
  <c r="C30"/>
  <c r="B30"/>
  <c r="I25"/>
  <c r="H25"/>
  <c r="E25"/>
  <c r="D25"/>
  <c r="C25"/>
  <c r="B25"/>
  <c r="A33"/>
  <c r="A28"/>
  <c r="A23"/>
  <c r="A18"/>
  <c r="A7"/>
  <c r="A6"/>
  <c r="A5"/>
  <c r="A3"/>
  <c r="A2"/>
  <c r="A1"/>
  <c r="J31"/>
  <c r="F30"/>
  <c r="F25"/>
  <c r="F35" l="1"/>
  <c r="J25"/>
  <c r="J30"/>
  <c r="F36"/>
  <c r="F31"/>
  <c r="K25"/>
  <c r="K31"/>
  <c r="J35"/>
  <c r="K30"/>
  <c r="K35"/>
  <c r="G36"/>
  <c r="G30"/>
  <c r="G25"/>
  <c r="L25" l="1"/>
  <c r="K36"/>
  <c r="G35"/>
  <c r="L35"/>
  <c r="G31"/>
  <c r="L31"/>
  <c r="L36" l="1"/>
  <c r="L30"/>
</calcChain>
</file>

<file path=xl/sharedStrings.xml><?xml version="1.0" encoding="utf-8"?>
<sst xmlns="http://schemas.openxmlformats.org/spreadsheetml/2006/main" count="1771" uniqueCount="358">
  <si>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</si>
  <si>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</si>
  <si>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</si>
  <si>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</si>
  <si>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</si>
  <si>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</si>
  <si>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</si>
  <si>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</si>
  <si>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</si>
  <si>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</si>
  <si>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</si>
  <si>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</si>
  <si>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</si>
  <si>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</si>
  <si>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</si>
  <si>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</si>
  <si>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</si>
  <si>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</si>
  <si>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SUB CAMPEON REGIONAL CABALLEROS</t>
  </si>
  <si>
    <t>CAMPEON REGIONAL CABALLEROS</t>
  </si>
  <si>
    <t>EDAD</t>
  </si>
  <si>
    <t>CATEGORIA SIN VENTAJA CABALLEROS</t>
  </si>
  <si>
    <t>CATEGORIA SIN VENTAJA DAMAS</t>
  </si>
  <si>
    <t>Dif. Del</t>
  </si>
  <si>
    <t>Par</t>
  </si>
  <si>
    <t>par  de  cancha  damas  y  caballeros  36  +  36  =  72</t>
  </si>
  <si>
    <t>MAR DEL PLATA GOLF CLUB</t>
  </si>
  <si>
    <t>Cancha Vieja</t>
  </si>
  <si>
    <t>23 Y 24 DE ABRIL DE 2022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</si>
  <si>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</si>
  <si>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</si>
  <si>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</si>
  <si>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</si>
  <si>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</si>
  <si>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PANICHELLI FEDERICO OSCAR</t>
  </si>
  <si>
    <t>MDPGC</t>
  </si>
  <si>
    <t>MARTINEZ HERNAN RAFAEL</t>
  </si>
  <si>
    <t>CMDP</t>
  </si>
  <si>
    <t>NASIF YAIR MANUEL</t>
  </si>
  <si>
    <t>ML</t>
  </si>
  <si>
    <t>GUEVARA GUIDO</t>
  </si>
  <si>
    <t>CEBOLLERO FRANCISCO IGNACIO</t>
  </si>
  <si>
    <t>GCHCC</t>
  </si>
  <si>
    <t>RODRIGUEZ CONSOLI JOAQUIN</t>
  </si>
  <si>
    <t>RAMACCIOTTI GONZALO</t>
  </si>
  <si>
    <t>TASSARA JULIO MATIAS</t>
  </si>
  <si>
    <t>TOLOSA MARTIN</t>
  </si>
  <si>
    <t>NASSR TOMAS FRANCISCO</t>
  </si>
  <si>
    <t>PAILHE PEDRO</t>
  </si>
  <si>
    <t>NGC</t>
  </si>
  <si>
    <t>MATHIASEN NICOLAS</t>
  </si>
  <si>
    <t>TGC</t>
  </si>
  <si>
    <t>BERCHOT TOMAS</t>
  </si>
  <si>
    <t>LEOFANTI DANTE SALVADOR</t>
  </si>
  <si>
    <t>SPGC</t>
  </si>
  <si>
    <t>HEIZENREDER PABLO GUILLERMO</t>
  </si>
  <si>
    <t>VGGC</t>
  </si>
  <si>
    <t>PABON LUCAS</t>
  </si>
  <si>
    <t>LPSA</t>
  </si>
  <si>
    <t>MELANI JUAN JOSE</t>
  </si>
  <si>
    <t>PATTI SEBASTIAN</t>
  </si>
  <si>
    <t>ROTONDA RODRIGO</t>
  </si>
  <si>
    <t>CARACOTCHE FACUNDO</t>
  </si>
  <si>
    <t>MURGIER IGNACIO</t>
  </si>
  <si>
    <t>LETCHE DOUMIC MARCELO IGNACIO</t>
  </si>
  <si>
    <t>BERENGENO SANTINO MARIO</t>
  </si>
  <si>
    <t>BILBAO FRANCISCO EUGENIO</t>
  </si>
  <si>
    <t>ELICHIRIBEHETY RICARDO JUAN</t>
  </si>
  <si>
    <t>PARODI ANTONIO</t>
  </si>
  <si>
    <t>ALVAREZ PABLO JAVIER</t>
  </si>
  <si>
    <t>PAMPIN PABLO</t>
  </si>
  <si>
    <t>PIANTONI MARCELO</t>
  </si>
  <si>
    <t>MELARA GASTON LUCAS</t>
  </si>
  <si>
    <t>MALVICA FRANCO</t>
  </si>
  <si>
    <t xml:space="preserve">ZANETTA LEANDRO </t>
  </si>
  <si>
    <t>RODRIGUES SERGIO ADRIAN</t>
  </si>
  <si>
    <t>RODRIGUEZ RAMIRO</t>
  </si>
  <si>
    <t>ALCARAZ MAXIMILIANO</t>
  </si>
  <si>
    <t>CG</t>
  </si>
  <si>
    <t>SUAREZ FELIPE DANIEL</t>
  </si>
  <si>
    <t>BARBERO PABLO DANIEL</t>
  </si>
  <si>
    <t>ORTALE FELIPE</t>
  </si>
  <si>
    <t>LASERNA LEANDRO CRUZ</t>
  </si>
  <si>
    <t>SFILIO GERMAN DARIO</t>
  </si>
  <si>
    <t>PULETTI GUIDO</t>
  </si>
  <si>
    <t>CASTILLO PATRICIO</t>
  </si>
  <si>
    <t>MOIONI DANTE</t>
  </si>
  <si>
    <t>RODRIGUEZ MAURICIO IVAN</t>
  </si>
  <si>
    <t>MARINO CARLOS JUAN</t>
  </si>
  <si>
    <t>CARLETTI SANTIAGO</t>
  </si>
  <si>
    <t>BUSSIO JOAQUIN</t>
  </si>
  <si>
    <t>ARRUTI JOSE LUIS</t>
  </si>
  <si>
    <t>MUÑOZ DAMIAN JORGE</t>
  </si>
  <si>
    <t>STAMPONE JUAN MARTIN</t>
  </si>
  <si>
    <t>GCD</t>
  </si>
  <si>
    <t>BOLY ALFREDO</t>
  </si>
  <si>
    <t>BUENO LUIS ADOLFO</t>
  </si>
  <si>
    <t>ABAD FACUNDO</t>
  </si>
  <si>
    <t>CAAMAÑO MARIANO ARIEL</t>
  </si>
  <si>
    <t>GRAZIANO ARIEL</t>
  </si>
  <si>
    <t>REEVES TOMAS</t>
  </si>
  <si>
    <t>DOMINGUEZ JORGE LUIS</t>
  </si>
  <si>
    <t>FERNANDEZ ARIEL JOSE</t>
  </si>
  <si>
    <t>SUAREZ MARTINEZ ARIEL</t>
  </si>
  <si>
    <t>LARRABURU NORBERTO CEFERINO</t>
  </si>
  <si>
    <t>SAFE FRANCO</t>
  </si>
  <si>
    <t>CSCPGB</t>
  </si>
  <si>
    <t>REYNAL O CONNOR MARIANO</t>
  </si>
  <si>
    <t>OLIVERI FERNANDO FABIAN</t>
  </si>
  <si>
    <t>PLORUTTI MATEO</t>
  </si>
  <si>
    <t>BAILLERES RICARDO ESTEBAN</t>
  </si>
  <si>
    <t>BAILLERES MATIAS ANDRES</t>
  </si>
  <si>
    <t>LOPEZ ALFREDO</t>
  </si>
  <si>
    <t>RODRIGUEZ JUAN LORENZO</t>
  </si>
  <si>
    <t>LOUGE JUAN MARIA</t>
  </si>
  <si>
    <t>ARENAS SERGIO</t>
  </si>
  <si>
    <t>CARROZZINO FELIPE</t>
  </si>
  <si>
    <t>FERNANDEZ DEL CASAL ALEJANDRO</t>
  </si>
  <si>
    <t>BALBI GONZALO PABLO</t>
  </si>
  <si>
    <t>BURGOS JUAN CARLOS</t>
  </si>
  <si>
    <t>LEOFANTI LAUTARO ARIEL</t>
  </si>
  <si>
    <t>MORAN MARIANO</t>
  </si>
  <si>
    <t>SUAREZ HECTOR OSVALDO</t>
  </si>
  <si>
    <t>CUENCA HORACIO ALBERTO</t>
  </si>
  <si>
    <t xml:space="preserve">BRISIGHELLI FEDERICO </t>
  </si>
  <si>
    <t>QUINTANA FABIAN</t>
  </si>
  <si>
    <t>GAIDO JORGE ALEJANDRO</t>
  </si>
  <si>
    <t>CARDINALI FEDERICO</t>
  </si>
  <si>
    <t>GIACCHINO NICOLAS ARIEL</t>
  </si>
  <si>
    <t xml:space="preserve">VENERE MARCELO </t>
  </si>
  <si>
    <t>MICHELTORENA JOSE LUIS</t>
  </si>
  <si>
    <t>ARTURI FRANCISCO</t>
  </si>
  <si>
    <t>TOBLER SANTIAGO</t>
  </si>
  <si>
    <t>LAPETINA MARIO</t>
  </si>
  <si>
    <t xml:space="preserve">GIORGETTI JOSE OMAR </t>
  </si>
  <si>
    <t>ARENAS LUCIANO</t>
  </si>
  <si>
    <t>ROMAN IGNACIO</t>
  </si>
  <si>
    <t>SARAVI JUAN</t>
  </si>
  <si>
    <t>COUVILLIER OSCAR</t>
  </si>
  <si>
    <t xml:space="preserve">COSULICH ESTEBAN </t>
  </si>
  <si>
    <t>OCAMPO ADRIAN</t>
  </si>
  <si>
    <t>EIGUREN JOSE M.</t>
  </si>
  <si>
    <t>CEGL</t>
  </si>
  <si>
    <t>GONZALO CARLOS ANGEL</t>
  </si>
  <si>
    <t>PAILHE MANUEL</t>
  </si>
  <si>
    <t>STATI GASTON ALBERTO</t>
  </si>
  <si>
    <t>DURAÑONA GASTON ARISTOBULO</t>
  </si>
  <si>
    <t>FERNANDEZ DAGUERRE JOSE LUIS</t>
  </si>
  <si>
    <t>MINUE PEDRO</t>
  </si>
  <si>
    <t>POMPONIO AGUSTIN</t>
  </si>
  <si>
    <t>DOMINGUEZ CARLOS</t>
  </si>
  <si>
    <t>BRISIGHELLI JAVIER JORGE</t>
  </si>
  <si>
    <t xml:space="preserve">PEREZ WALTER </t>
  </si>
  <si>
    <t>CASCO GUSTAVO ARIEL</t>
  </si>
  <si>
    <t>FERNANDEZ PATRICIO JOSE</t>
  </si>
  <si>
    <t xml:space="preserve">NUÑEZ SEGUNDO GUSTAVO </t>
  </si>
  <si>
    <t>MUSMECI MARIANO OSCAR</t>
  </si>
  <si>
    <t>LEOFANTI LISANDRO NAHUEL</t>
  </si>
  <si>
    <t>HERRERA VEGAS SANTIAGO</t>
  </si>
  <si>
    <t xml:space="preserve">LANDI MATIAS </t>
  </si>
  <si>
    <t>PATTI NICOLAS</t>
  </si>
  <si>
    <t>PLORUTTI FRANCISCO</t>
  </si>
  <si>
    <t>ZARATE GERARDO</t>
  </si>
  <si>
    <t>SAFE SERGIO JAVIER</t>
  </si>
  <si>
    <t>TRIGO MARCOS JAVIER</t>
  </si>
  <si>
    <t>CARESANO OCTAVIO</t>
  </si>
  <si>
    <t>CERONO WALTER ANIBAL</t>
  </si>
  <si>
    <t>CROVA ROBERTO DANIEL</t>
  </si>
  <si>
    <t>FLORES MAXIMILIANO</t>
  </si>
  <si>
    <t>SARASOLA JOSE MAURICIO</t>
  </si>
  <si>
    <t>SIVORI ENRIQUE ADOLFO</t>
  </si>
  <si>
    <t>RANDAZZO MARTIN EDGARDO</t>
  </si>
  <si>
    <t>GIULIETTI FERNANDO JOSE</t>
  </si>
  <si>
    <t>RODRIGUES MARTIN NAHUEL</t>
  </si>
  <si>
    <t>ARRECHEA LEONARDO AGUSTIN</t>
  </si>
  <si>
    <t>CARROZZINO JAVIER HORACIO</t>
  </si>
  <si>
    <t>URIA LEONARDO ESTEBAN</t>
  </si>
  <si>
    <t>ALFONZO HECTOR EDUARDO</t>
  </si>
  <si>
    <t>CASO EDUARDO FABIAN</t>
  </si>
  <si>
    <t>RASMUSSEN ALFREDO</t>
  </si>
  <si>
    <t>SCHANG FERNANDO JULIAN</t>
  </si>
  <si>
    <t>RAMOS LUIS ESTEBAN</t>
  </si>
  <si>
    <t>CARLETTI ESTEBAN HORACIO</t>
  </si>
  <si>
    <t>ROTTA DANTE</t>
  </si>
  <si>
    <t>ALVAREZ SEBASTIAN</t>
  </si>
  <si>
    <t>IBARGUENGOITIA GERMAN</t>
  </si>
  <si>
    <t>CASANEGRA SEBASTIAN</t>
  </si>
  <si>
    <t>RODRIGUEZ CONSOLI MARTIN</t>
  </si>
  <si>
    <t>GOMEZ DANIEL ROBERTO</t>
  </si>
  <si>
    <t>CORREA AGUSTIN JOSE</t>
  </si>
  <si>
    <t>JENKINS STEVE</t>
  </si>
  <si>
    <t>BIONDELLI MATIAS</t>
  </si>
  <si>
    <t>SIRI CARLOS ROBERTO</t>
  </si>
  <si>
    <t>USUNA RODOLFO MARTIN</t>
  </si>
  <si>
    <t>ISACCH SIMON FRANCISCO</t>
  </si>
  <si>
    <t>CASADO ALEJANDRO</t>
  </si>
  <si>
    <t>SFILIO ALFREDO DARIO</t>
  </si>
  <si>
    <t>KRAFT EXEQUIEL</t>
  </si>
  <si>
    <t>MONTEIRO RUBEN OSVALDO</t>
  </si>
  <si>
    <t>STGC</t>
  </si>
  <si>
    <t xml:space="preserve">MITTON FABIO ANIBAL </t>
  </si>
  <si>
    <t xml:space="preserve">FLUXA MIGUEL ANGEL </t>
  </si>
  <si>
    <t>CROVO FACUNDO</t>
  </si>
  <si>
    <t>SANTOS MANUEL</t>
  </si>
  <si>
    <t>TERUGGI GUSTAVO</t>
  </si>
  <si>
    <t>GERBINO ARAUJO THIAGO VALENTIN</t>
  </si>
  <si>
    <t>ETCHEPARE FRANCISCO PEDRO</t>
  </si>
  <si>
    <t>MIRAVE PATRICIO</t>
  </si>
  <si>
    <t>MUGUERZA RAUL</t>
  </si>
  <si>
    <t>RAMPEZZOTTI BARTOLOME</t>
  </si>
  <si>
    <t>LAMBRECHT NORBERTO MARIO</t>
  </si>
  <si>
    <t>GONZALEZ JULIO ROBERTO</t>
  </si>
  <si>
    <t>PORINI COSME DAMIAN</t>
  </si>
  <si>
    <t>STAMPONE MAURO EZEQUIEL</t>
  </si>
  <si>
    <t>PASTORINO ALEJANDRO</t>
  </si>
  <si>
    <t>SIMIELE PABLO AGUSTIN</t>
  </si>
  <si>
    <t>SUAREZ PABLO</t>
  </si>
  <si>
    <t>TOLOSA FABIO</t>
  </si>
  <si>
    <t>RAMONDINO PABLO</t>
  </si>
  <si>
    <t>MORELLO JUAN CARLOS</t>
  </si>
  <si>
    <t>ACOSTA JUAN DARIO</t>
  </si>
  <si>
    <t>SANCHEZ JAVIER</t>
  </si>
  <si>
    <t>BRITOS GONZALO</t>
  </si>
  <si>
    <t>LANDI AGUSTIN</t>
  </si>
  <si>
    <t>PIANTONI FERNANDO</t>
  </si>
  <si>
    <t>BORDENAVE LUIS MARIANO</t>
  </si>
  <si>
    <t>MONTEGRIFFO PABLO LUCIANO</t>
  </si>
  <si>
    <t>MAXIMILIANO LUIS AMADO</t>
  </si>
  <si>
    <t>GUASCONE CLAUDIO</t>
  </si>
  <si>
    <t>ETEROVICH ARMANDO NICOLAS</t>
  </si>
  <si>
    <t>LEGUIZA JUAN EDUARDO</t>
  </si>
  <si>
    <t>ERREGUERENA CARLOS ALBERTO</t>
  </si>
  <si>
    <t>MAIORANO NICOLAS</t>
  </si>
  <si>
    <t>GRONDONA VICENTE</t>
  </si>
  <si>
    <t>SCARUZZI SERGIO AMAURY</t>
  </si>
  <si>
    <t>BAIMLER MIGUEL ANGEL</t>
  </si>
  <si>
    <t>MINASSO AGUSTIN</t>
  </si>
  <si>
    <t>MATTIA MARCELO</t>
  </si>
  <si>
    <t>ALLEGRONI LUIS ABEL</t>
  </si>
  <si>
    <t>LOBBOSCO HECTOR MARCELO</t>
  </si>
  <si>
    <t>MATARAZZO DIEGO GERMAN</t>
  </si>
  <si>
    <t>CAPDEVILLE CARLOS MARCELO</t>
  </si>
  <si>
    <t>DEPREZ PRUVOST SERGIO</t>
  </si>
  <si>
    <t>PINGEL JUAN EDUARDO</t>
  </si>
  <si>
    <t>CROTTO DAVID CARLOS</t>
  </si>
  <si>
    <t>MORON CRISTIAN OSCAR</t>
  </si>
  <si>
    <t>BISOGNIN FEDERICO CARLOS</t>
  </si>
  <si>
    <t>CASANOVA MARIANO</t>
  </si>
  <si>
    <t>FALASCHINI GUSTAVO</t>
  </si>
  <si>
    <t>SUEYRO JUAN MANUEL</t>
  </si>
  <si>
    <t>SCARCELLA NICOLAS ANIBAL</t>
  </si>
  <si>
    <t>STAMPONE JUAN ADOLFO</t>
  </si>
  <si>
    <t>ALTAMIRANO HUGO</t>
  </si>
  <si>
    <t>CARRION ARNALDO DARIO</t>
  </si>
  <si>
    <t>TRAVERSO JOSE MARIA</t>
  </si>
  <si>
    <t>DELLEPIANE CARLOS RAFAEL</t>
  </si>
  <si>
    <t>LORENZANI CARLOS ALBERTO</t>
  </si>
  <si>
    <t>MUNGIELLO FABIAN</t>
  </si>
  <si>
    <t>CORREA MARTIN</t>
  </si>
  <si>
    <t>PICO JUAN FERNANDO</t>
  </si>
  <si>
    <t>VALLONE DANIEL ERNESTO</t>
  </si>
  <si>
    <t>DALI GERMAN  ANDRES</t>
  </si>
  <si>
    <t>LUCIANO RICARDO SALVADOR</t>
  </si>
  <si>
    <t>ULLUA FABIAN</t>
  </si>
  <si>
    <t>BARROS MAXIMILIANO GUSTAVO</t>
  </si>
  <si>
    <t>FLUGEL JUAN MATIAS</t>
  </si>
  <si>
    <t>METZ MIGUEL ANGEL</t>
  </si>
  <si>
    <t>ALVAREZ CARLOS</t>
  </si>
  <si>
    <t>DAMAS CATEGORIA HASTA 19,9</t>
  </si>
  <si>
    <t>BOZZO LETICIA</t>
  </si>
  <si>
    <t>SALERES MARIA LOURDES</t>
  </si>
  <si>
    <t xml:space="preserve">ERRECART GIMENA </t>
  </si>
  <si>
    <t>OLIVERI ANGELINA</t>
  </si>
  <si>
    <t>BOZZO MARIA EUGENIA</t>
  </si>
  <si>
    <t>SLAVIN ADRIANA</t>
  </si>
  <si>
    <t>TORRE MARIA GABRIELA</t>
  </si>
  <si>
    <t>DEPREZ UMMA</t>
  </si>
  <si>
    <t>FALASCHINI ANDREA</t>
  </si>
  <si>
    <t>MIRANDA ALICIA</t>
  </si>
  <si>
    <t>MIRANDA SUSANA</t>
  </si>
  <si>
    <t>MORENO SILVIA INES</t>
  </si>
  <si>
    <t>TAGLIAFERRI ADRIANA</t>
  </si>
  <si>
    <t xml:space="preserve">JENKINS UMA </t>
  </si>
  <si>
    <t>TOSONI DE PINGEL DIANA</t>
  </si>
  <si>
    <t>RAY TERESA</t>
  </si>
  <si>
    <t>DAMAS CATEGORIA 20 AL MAXIMO</t>
  </si>
  <si>
    <t>PONCE DE LEON BARTON VIVIAN</t>
  </si>
  <si>
    <t>QUERALT MARIANA</t>
  </si>
  <si>
    <t>GIUSTOZZI MARIA LUCRECIA</t>
  </si>
  <si>
    <t>DEMITROFF GRACIELA MARGARITA</t>
  </si>
  <si>
    <t>DEL PRETE MARCELA SILVIA</t>
  </si>
  <si>
    <t>RITORNO MARGARITA MARIA</t>
  </si>
  <si>
    <t>CANCHA VIEJA</t>
  </si>
  <si>
    <t>FEDERACION REGIONAL DE GOLF MAR Y SIERRAS</t>
  </si>
  <si>
    <t>CAMPEONATO REGIONA Y 1° FECHA DEL RANKING DE MAYORES</t>
  </si>
  <si>
    <t>SABADO 23 Y DOMINGO 24 DE ABRIL DE 2022</t>
  </si>
  <si>
    <t>HOYO 1</t>
  </si>
  <si>
    <t>CARDINALLI FEDERICO</t>
  </si>
  <si>
    <t>SALERES LOURDES</t>
  </si>
  <si>
    <t>LANDI MATIAS</t>
  </si>
  <si>
    <t>ZANETTA LEANDRO</t>
  </si>
  <si>
    <t>RANDAZZO MARTIN</t>
  </si>
  <si>
    <t>SIVORI ENRIQUE</t>
  </si>
  <si>
    <t>TOSONI DE PINGEL DI</t>
  </si>
  <si>
    <t>OLIVIERI ANGELINA</t>
  </si>
  <si>
    <t>VENERE MARCELO</t>
  </si>
  <si>
    <t>COUVILLER OSCAR</t>
  </si>
  <si>
    <t>RODRIGUEZ MAURICIO</t>
  </si>
  <si>
    <t>ERRECART GIMENA</t>
  </si>
  <si>
    <t>MOIONII DANTE</t>
  </si>
  <si>
    <t>BRISIGHELLI FEDERICO</t>
  </si>
  <si>
    <t>GIORGETTI OMAR JOSE</t>
  </si>
  <si>
    <t>COSULICH ESTEBAN</t>
  </si>
  <si>
    <t>BERENGENO SANTINO</t>
  </si>
  <si>
    <t>JENKINS UMA</t>
  </si>
  <si>
    <t>PEREZ WALTER</t>
  </si>
  <si>
    <t>STAMPONE JUAN MAR</t>
  </si>
  <si>
    <t>CASCO GUSTAVO</t>
  </si>
  <si>
    <t>RESERVADO</t>
  </si>
  <si>
    <t>LEOFANTI LAUTARO</t>
  </si>
  <si>
    <t>HORARIOS QUE SERAN UTILIZADOS EL DÍA DOMINGO PARA LAS 4 MEJORES DAMAS GROS Y LOS 8 CABALLEROS GROSS, ESOS JUGADORES TENDRÁN CAMBIOS EN SUS HORARIOS PARA EL DOMINGO</t>
  </si>
  <si>
    <t>CANCHA NUEVA</t>
  </si>
  <si>
    <t>AMADO LUIS MAXIMILIANO</t>
  </si>
  <si>
    <t>MONTEGRIFFO PABLO</t>
  </si>
  <si>
    <t>LORENZANI CARLOS</t>
  </si>
  <si>
    <t>VALLONE DANIEL</t>
  </si>
  <si>
    <t>SCHANG FERNANDO</t>
  </si>
  <si>
    <t>RITORNO MARGARITA</t>
  </si>
  <si>
    <t>PICO JUAN</t>
  </si>
  <si>
    <t>GERBINO ARAUJO T</t>
  </si>
  <si>
    <t>ERREGUERENA CARLO</t>
  </si>
  <si>
    <t>DEL PRETE MARCELA</t>
  </si>
  <si>
    <t>DALI GERMAN ANDRES</t>
  </si>
  <si>
    <t>SERFATY MARCELO JOSE</t>
  </si>
  <si>
    <t>MUZZIO ERNESTO</t>
  </si>
  <si>
    <t>P</t>
  </si>
  <si>
    <t>T</t>
  </si>
  <si>
    <t>L</t>
  </si>
  <si>
    <t>D</t>
  </si>
  <si>
    <t>E</t>
  </si>
  <si>
    <t>S</t>
  </si>
  <si>
    <t>6.6.b</t>
  </si>
  <si>
    <t>DOMINGO 24 DE ABRIL DE 2022</t>
  </si>
  <si>
    <t>USUNA RODOLFO</t>
  </si>
  <si>
    <t>SCARUZZI SERGIO</t>
  </si>
  <si>
    <t>Neto</t>
  </si>
  <si>
    <t>S/V</t>
  </si>
  <si>
    <t>1° S.V.</t>
  </si>
  <si>
    <t>2° S.V.</t>
  </si>
  <si>
    <t>1° NETO</t>
  </si>
  <si>
    <t>2° NETO</t>
  </si>
  <si>
    <t>CANCHA VIEJA Y CANCHA NUEVA</t>
  </si>
  <si>
    <t>Cancha Nueva</t>
  </si>
  <si>
    <t>MITTON FABIO ANIBAL</t>
  </si>
  <si>
    <t>FLUXA MIGUEL ANGEL</t>
  </si>
  <si>
    <t>C</t>
  </si>
  <si>
    <t>R. 6.6.b</t>
  </si>
  <si>
    <t>MELARA GASTON</t>
  </si>
</sst>
</file>

<file path=xl/styles.xml><?xml version="1.0" encoding="utf-8"?>
<styleSheet xmlns="http://schemas.openxmlformats.org/spreadsheetml/2006/main">
  <numFmts count="3">
    <numFmt numFmtId="164" formatCode="[$-2C0A]General"/>
    <numFmt numFmtId="165" formatCode="dd/mm/yyyy;@"/>
    <numFmt numFmtId="166" formatCode="[$-C0A]General"/>
  </numFmts>
  <fonts count="46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u/>
      <sz val="30"/>
      <color indexed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30"/>
      <color indexed="10"/>
      <name val="Arial"/>
      <family val="2"/>
    </font>
    <font>
      <b/>
      <sz val="16"/>
      <color indexed="10"/>
      <name val="Arial"/>
      <family val="2"/>
    </font>
    <font>
      <b/>
      <sz val="15"/>
      <color theme="0"/>
      <name val="Arial"/>
      <family val="2"/>
    </font>
    <font>
      <b/>
      <u/>
      <sz val="15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rgb="FFFF0000"/>
      <name val="Arial"/>
      <family val="2"/>
    </font>
    <font>
      <b/>
      <sz val="11"/>
      <color indexed="17"/>
      <name val="Arial"/>
      <family val="2"/>
    </font>
    <font>
      <b/>
      <sz val="12"/>
      <color indexed="17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0" fillId="0" borderId="0"/>
  </cellStyleXfs>
  <cellXfs count="1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" fillId="0" borderId="0" xfId="0" applyFont="1" applyFill="1"/>
    <xf numFmtId="0" fontId="3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8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0" fontId="6" fillId="0" borderId="22" xfId="0" applyFont="1" applyFill="1" applyBorder="1"/>
    <xf numFmtId="165" fontId="15" fillId="0" borderId="27" xfId="0" applyNumberFormat="1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4" fontId="17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7" fillId="0" borderId="0" xfId="0" applyFont="1"/>
    <xf numFmtId="0" fontId="15" fillId="0" borderId="0" xfId="0" applyFont="1"/>
    <xf numFmtId="0" fontId="31" fillId="0" borderId="0" xfId="0" applyFont="1"/>
    <xf numFmtId="0" fontId="19" fillId="0" borderId="0" xfId="0" applyFont="1" applyFill="1" applyAlignment="1">
      <alignment horizontal="center"/>
    </xf>
    <xf numFmtId="0" fontId="0" fillId="0" borderId="0" xfId="0" applyBorder="1"/>
    <xf numFmtId="0" fontId="31" fillId="0" borderId="22" xfId="0" applyFont="1" applyFill="1" applyBorder="1"/>
    <xf numFmtId="0" fontId="31" fillId="0" borderId="18" xfId="0" applyFont="1" applyFill="1" applyBorder="1"/>
    <xf numFmtId="0" fontId="31" fillId="0" borderId="33" xfId="0" applyFont="1" applyFill="1" applyBorder="1"/>
    <xf numFmtId="0" fontId="31" fillId="0" borderId="34" xfId="0" applyFont="1" applyFill="1" applyBorder="1"/>
    <xf numFmtId="0" fontId="31" fillId="0" borderId="35" xfId="0" applyFont="1" applyFill="1" applyBorder="1"/>
    <xf numFmtId="0" fontId="31" fillId="0" borderId="36" xfId="0" applyFont="1" applyFill="1" applyBorder="1"/>
    <xf numFmtId="0" fontId="31" fillId="0" borderId="37" xfId="0" applyFont="1" applyFill="1" applyBorder="1"/>
    <xf numFmtId="0" fontId="31" fillId="0" borderId="38" xfId="0" applyFont="1" applyFill="1" applyBorder="1"/>
    <xf numFmtId="0" fontId="31" fillId="0" borderId="39" xfId="0" applyFont="1" applyFill="1" applyBorder="1"/>
    <xf numFmtId="0" fontId="31" fillId="0" borderId="40" xfId="0" applyFont="1" applyFill="1" applyBorder="1"/>
    <xf numFmtId="0" fontId="31" fillId="0" borderId="41" xfId="0" applyFont="1" applyFill="1" applyBorder="1"/>
    <xf numFmtId="0" fontId="31" fillId="0" borderId="42" xfId="0" applyFont="1" applyFill="1" applyBorder="1"/>
    <xf numFmtId="0" fontId="25" fillId="12" borderId="1" xfId="0" applyFont="1" applyFill="1" applyBorder="1" applyAlignment="1">
      <alignment horizontal="center"/>
    </xf>
    <xf numFmtId="0" fontId="31" fillId="0" borderId="12" xfId="0" applyFont="1" applyFill="1" applyBorder="1"/>
    <xf numFmtId="0" fontId="34" fillId="5" borderId="18" xfId="0" applyFont="1" applyFill="1" applyBorder="1"/>
    <xf numFmtId="0" fontId="34" fillId="5" borderId="22" xfId="0" applyFont="1" applyFill="1" applyBorder="1"/>
    <xf numFmtId="20" fontId="19" fillId="5" borderId="32" xfId="0" applyNumberFormat="1" applyFont="1" applyFill="1" applyBorder="1" applyAlignment="1">
      <alignment horizontal="center"/>
    </xf>
    <xf numFmtId="0" fontId="34" fillId="5" borderId="33" xfId="0" applyFont="1" applyFill="1" applyBorder="1"/>
    <xf numFmtId="0" fontId="35" fillId="0" borderId="2" xfId="0" applyFont="1" applyFill="1" applyBorder="1" applyAlignment="1">
      <alignment horizontal="center"/>
    </xf>
    <xf numFmtId="0" fontId="7" fillId="0" borderId="45" xfId="0" quotePrefix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3" fillId="10" borderId="20" xfId="0" applyFont="1" applyFill="1" applyBorder="1" applyAlignment="1">
      <alignment horizontal="center"/>
    </xf>
    <xf numFmtId="0" fontId="33" fillId="10" borderId="24" xfId="0" applyFont="1" applyFill="1" applyBorder="1" applyAlignment="1">
      <alignment horizontal="center"/>
    </xf>
    <xf numFmtId="0" fontId="33" fillId="10" borderId="26" xfId="0" applyFont="1" applyFill="1" applyBorder="1" applyAlignment="1">
      <alignment horizontal="center"/>
    </xf>
    <xf numFmtId="0" fontId="16" fillId="11" borderId="43" xfId="0" applyFont="1" applyFill="1" applyBorder="1" applyAlignment="1">
      <alignment horizontal="center" wrapText="1"/>
    </xf>
    <xf numFmtId="0" fontId="16" fillId="11" borderId="24" xfId="0" applyFont="1" applyFill="1" applyBorder="1" applyAlignment="1">
      <alignment horizontal="center" wrapText="1"/>
    </xf>
    <xf numFmtId="0" fontId="16" fillId="11" borderId="26" xfId="0" applyFont="1" applyFill="1" applyBorder="1" applyAlignment="1">
      <alignment horizontal="center" wrapText="1"/>
    </xf>
    <xf numFmtId="0" fontId="16" fillId="11" borderId="44" xfId="0" applyFont="1" applyFill="1" applyBorder="1" applyAlignment="1">
      <alignment horizontal="center" wrapText="1"/>
    </xf>
    <xf numFmtId="0" fontId="16" fillId="11" borderId="25" xfId="0" applyFont="1" applyFill="1" applyBorder="1" applyAlignment="1">
      <alignment horizontal="center" wrapText="1"/>
    </xf>
    <xf numFmtId="0" fontId="16" fillId="11" borderId="17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9" fillId="8" borderId="20" xfId="0" applyFont="1" applyFill="1" applyBorder="1" applyAlignment="1">
      <alignment horizontal="center"/>
    </xf>
    <xf numFmtId="0" fontId="29" fillId="8" borderId="23" xfId="0" applyFont="1" applyFill="1" applyBorder="1" applyAlignment="1">
      <alignment horizontal="center"/>
    </xf>
    <xf numFmtId="0" fontId="29" fillId="8" borderId="3" xfId="0" applyFont="1" applyFill="1" applyBorder="1" applyAlignment="1">
      <alignment horizontal="center"/>
    </xf>
    <xf numFmtId="0" fontId="30" fillId="9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6" borderId="20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0" fillId="0" borderId="33" xfId="0" applyBorder="1"/>
    <xf numFmtId="0" fontId="38" fillId="5" borderId="22" xfId="0" applyFont="1" applyFill="1" applyBorder="1"/>
    <xf numFmtId="0" fontId="6" fillId="0" borderId="2" xfId="0" quotePrefix="1" applyFont="1" applyFill="1" applyBorder="1" applyAlignment="1" applyProtection="1">
      <alignment horizontal="center"/>
    </xf>
    <xf numFmtId="0" fontId="5" fillId="0" borderId="9" xfId="0" quotePrefix="1" applyFont="1" applyFill="1" applyBorder="1" applyAlignment="1" applyProtection="1">
      <alignment horizontal="center"/>
    </xf>
    <xf numFmtId="0" fontId="18" fillId="0" borderId="21" xfId="0" quotePrefix="1" applyFont="1" applyFill="1" applyBorder="1" applyAlignment="1">
      <alignment horizontal="center"/>
    </xf>
    <xf numFmtId="0" fontId="5" fillId="0" borderId="10" xfId="0" quotePrefix="1" applyFont="1" applyFill="1" applyBorder="1" applyAlignment="1" applyProtection="1">
      <alignment horizontal="center"/>
    </xf>
    <xf numFmtId="20" fontId="19" fillId="5" borderId="46" xfId="0" applyNumberFormat="1" applyFont="1" applyFill="1" applyBorder="1" applyAlignment="1">
      <alignment horizontal="center"/>
    </xf>
    <xf numFmtId="20" fontId="19" fillId="5" borderId="2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5" borderId="18" xfId="0" applyFont="1" applyFill="1" applyBorder="1" applyAlignment="1">
      <alignment horizontal="center"/>
    </xf>
    <xf numFmtId="20" fontId="19" fillId="5" borderId="44" xfId="0" applyNumberFormat="1" applyFont="1" applyFill="1" applyBorder="1" applyAlignment="1">
      <alignment horizontal="center"/>
    </xf>
    <xf numFmtId="0" fontId="1" fillId="0" borderId="26" xfId="0" applyFont="1" applyBorder="1"/>
    <xf numFmtId="0" fontId="6" fillId="0" borderId="13" xfId="0" quotePrefix="1" applyFont="1" applyFill="1" applyBorder="1" applyAlignment="1" applyProtection="1">
      <alignment horizontal="center"/>
    </xf>
    <xf numFmtId="0" fontId="5" fillId="0" borderId="16" xfId="0" quotePrefix="1" applyFont="1" applyFill="1" applyBorder="1" applyAlignment="1" applyProtection="1">
      <alignment horizontal="center"/>
    </xf>
    <xf numFmtId="0" fontId="7" fillId="0" borderId="45" xfId="0" applyFont="1" applyFill="1" applyBorder="1" applyAlignment="1">
      <alignment horizontal="center"/>
    </xf>
    <xf numFmtId="166" fontId="40" fillId="0" borderId="0" xfId="1" applyNumberFormat="1" applyFont="1" applyAlignment="1">
      <alignment horizontal="center"/>
    </xf>
    <xf numFmtId="166" fontId="42" fillId="0" borderId="48" xfId="1" applyNumberFormat="1" applyFont="1" applyFill="1" applyBorder="1"/>
    <xf numFmtId="166" fontId="43" fillId="0" borderId="49" xfId="1" applyNumberFormat="1" applyFont="1" applyFill="1" applyBorder="1" applyAlignment="1">
      <alignment horizontal="center"/>
    </xf>
    <xf numFmtId="166" fontId="44" fillId="0" borderId="49" xfId="1" applyNumberFormat="1" applyFont="1" applyFill="1" applyBorder="1" applyAlignment="1">
      <alignment horizontal="center"/>
    </xf>
    <xf numFmtId="166" fontId="37" fillId="0" borderId="49" xfId="1" applyNumberFormat="1" applyFont="1" applyFill="1" applyBorder="1" applyAlignment="1">
      <alignment horizontal="center"/>
    </xf>
    <xf numFmtId="166" fontId="42" fillId="0" borderId="49" xfId="1" applyNumberFormat="1" applyFont="1" applyFill="1" applyBorder="1" applyAlignment="1">
      <alignment horizontal="center"/>
    </xf>
    <xf numFmtId="166" fontId="42" fillId="0" borderId="49" xfId="1" applyNumberFormat="1" applyFont="1" applyFill="1" applyBorder="1" applyAlignment="1" applyProtection="1">
      <alignment horizontal="center"/>
    </xf>
    <xf numFmtId="166" fontId="38" fillId="0" borderId="49" xfId="1" applyNumberFormat="1" applyFont="1" applyFill="1" applyBorder="1" applyAlignment="1" applyProtection="1">
      <alignment horizontal="center"/>
    </xf>
    <xf numFmtId="165" fontId="45" fillId="0" borderId="50" xfId="1" applyNumberFormat="1" applyFont="1" applyFill="1" applyBorder="1" applyAlignment="1">
      <alignment horizontal="center"/>
    </xf>
    <xf numFmtId="165" fontId="45" fillId="0" borderId="48" xfId="1" applyNumberFormat="1" applyFont="1" applyFill="1" applyBorder="1" applyAlignment="1">
      <alignment horizontal="center"/>
    </xf>
    <xf numFmtId="166" fontId="44" fillId="0" borderId="49" xfId="1" quotePrefix="1" applyNumberFormat="1" applyFont="1" applyFill="1" applyBorder="1" applyAlignment="1">
      <alignment horizontal="center"/>
    </xf>
    <xf numFmtId="166" fontId="42" fillId="0" borderId="49" xfId="1" quotePrefix="1" applyNumberFormat="1" applyFont="1" applyFill="1" applyBorder="1" applyAlignment="1">
      <alignment horizontal="center"/>
    </xf>
    <xf numFmtId="166" fontId="42" fillId="0" borderId="49" xfId="1" quotePrefix="1" applyNumberFormat="1" applyFont="1" applyFill="1" applyBorder="1" applyAlignment="1" applyProtection="1">
      <alignment horizontal="center"/>
    </xf>
    <xf numFmtId="166" fontId="38" fillId="0" borderId="49" xfId="1" quotePrefix="1" applyNumberFormat="1" applyFont="1" applyFill="1" applyBorder="1" applyAlignment="1" applyProtection="1">
      <alignment horizontal="center"/>
    </xf>
    <xf numFmtId="166" fontId="38" fillId="5" borderId="49" xfId="1" applyNumberFormat="1" applyFont="1" applyFill="1" applyBorder="1" applyAlignment="1" applyProtection="1">
      <alignment horizontal="center"/>
    </xf>
    <xf numFmtId="166" fontId="42" fillId="0" borderId="49" xfId="1" applyNumberFormat="1" applyFont="1" applyFill="1" applyBorder="1"/>
    <xf numFmtId="166" fontId="40" fillId="0" borderId="51" xfId="1" applyNumberFormat="1" applyFont="1" applyBorder="1" applyAlignment="1">
      <alignment horizontal="center"/>
    </xf>
    <xf numFmtId="166" fontId="41" fillId="0" borderId="52" xfId="1" applyNumberFormat="1" applyFont="1" applyBorder="1" applyAlignment="1">
      <alignment horizontal="center"/>
    </xf>
    <xf numFmtId="166" fontId="40" fillId="0" borderId="52" xfId="1" applyNumberFormat="1" applyFont="1" applyBorder="1" applyAlignment="1">
      <alignment horizontal="center"/>
    </xf>
    <xf numFmtId="166" fontId="40" fillId="0" borderId="53" xfId="1" applyNumberFormat="1" applyFont="1" applyBorder="1" applyAlignment="1">
      <alignment horizontal="center"/>
    </xf>
    <xf numFmtId="166" fontId="38" fillId="5" borderId="48" xfId="1" applyNumberFormat="1" applyFont="1" applyFill="1" applyBorder="1"/>
    <xf numFmtId="0" fontId="7" fillId="0" borderId="47" xfId="0" applyFont="1" applyFill="1" applyBorder="1" applyAlignment="1">
      <alignment horizontal="center"/>
    </xf>
    <xf numFmtId="0" fontId="18" fillId="5" borderId="21" xfId="0" applyFont="1" applyFill="1" applyBorder="1" applyAlignment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30" fillId="0" borderId="9" xfId="0" applyFont="1" applyFill="1" applyBorder="1" applyAlignment="1" applyProtection="1">
      <alignment horizontal="center"/>
    </xf>
    <xf numFmtId="20" fontId="19" fillId="5" borderId="29" xfId="0" applyNumberFormat="1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2"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0"/>
  <sheetViews>
    <sheetView tabSelected="1" zoomScale="70" zoomScaleNormal="70" workbookViewId="0">
      <selection sqref="A1:M1"/>
    </sheetView>
  </sheetViews>
  <sheetFormatPr baseColWidth="10" defaultRowHeight="19.5"/>
  <cols>
    <col min="1" max="1" width="29.5703125" style="35" customWidth="1"/>
    <col min="2" max="2" width="9.7109375" style="35" customWidth="1"/>
    <col min="3" max="3" width="8.5703125" style="35" bestFit="1" customWidth="1"/>
    <col min="4" max="11" width="6.7109375" style="49" customWidth="1"/>
    <col min="12" max="12" width="6.28515625" style="35" customWidth="1"/>
    <col min="13" max="13" width="8.28515625" style="35" customWidth="1"/>
    <col min="14" max="14" width="7.140625" style="50" customWidth="1"/>
    <col min="15" max="15" width="12.85546875" style="35" customWidth="1"/>
    <col min="16" max="16" width="10.42578125" style="163" bestFit="1" customWidth="1"/>
    <col min="17" max="16384" width="11.42578125" style="1"/>
  </cols>
  <sheetData>
    <row r="1" spans="1:16" ht="30.75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39"/>
      <c r="O1" s="1"/>
    </row>
    <row r="2" spans="1:16" ht="30.75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39"/>
      <c r="O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9"/>
      <c r="O3" s="1"/>
    </row>
    <row r="4" spans="1:16" ht="25.5">
      <c r="A4" s="116" t="s">
        <v>26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39"/>
      <c r="O4" s="1"/>
    </row>
    <row r="5" spans="1:16" ht="25.5">
      <c r="A5" s="116" t="s">
        <v>27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39"/>
      <c r="O5" s="1"/>
    </row>
    <row r="6" spans="1:16" ht="37.5">
      <c r="A6" s="117" t="s">
        <v>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39"/>
      <c r="O6" s="1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9"/>
      <c r="O7" s="1"/>
    </row>
    <row r="8" spans="1:16">
      <c r="A8" s="118" t="s">
        <v>17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39"/>
      <c r="O8" s="1"/>
    </row>
    <row r="9" spans="1:16">
      <c r="A9" s="119" t="s">
        <v>28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39"/>
      <c r="O9" s="1"/>
    </row>
    <row r="10" spans="1:16" ht="20.25" thickBot="1">
      <c r="A10" s="41"/>
      <c r="B10" s="41"/>
      <c r="C10" s="7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39"/>
      <c r="O10" s="1"/>
    </row>
    <row r="11" spans="1:16" ht="20.25" thickBot="1">
      <c r="A11" s="112" t="s">
        <v>30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N11" s="1"/>
      <c r="O11" s="1"/>
    </row>
    <row r="12" spans="1:16" s="3" customFormat="1" ht="20.25" thickBot="1">
      <c r="A12" s="4" t="s">
        <v>0</v>
      </c>
      <c r="B12" s="5" t="s">
        <v>8</v>
      </c>
      <c r="C12" s="5" t="s">
        <v>29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2</v>
      </c>
      <c r="J12" s="4" t="s">
        <v>3</v>
      </c>
      <c r="K12" s="4" t="s">
        <v>4</v>
      </c>
      <c r="L12" s="4" t="s">
        <v>5</v>
      </c>
      <c r="M12" s="38" t="s">
        <v>345</v>
      </c>
      <c r="N12" s="40" t="s">
        <v>346</v>
      </c>
      <c r="P12" s="164"/>
    </row>
    <row r="13" spans="1:16">
      <c r="A13" s="56" t="s">
        <v>52</v>
      </c>
      <c r="B13" s="53" t="s">
        <v>35</v>
      </c>
      <c r="C13" s="45">
        <v>0.5</v>
      </c>
      <c r="D13" s="54">
        <v>0</v>
      </c>
      <c r="E13" s="44">
        <v>36</v>
      </c>
      <c r="F13" s="44">
        <v>36</v>
      </c>
      <c r="G13" s="45">
        <f>SUM(E13+F13)</f>
        <v>72</v>
      </c>
      <c r="H13" s="46">
        <f>(G13-D13)</f>
        <v>72</v>
      </c>
      <c r="I13" s="44">
        <v>41</v>
      </c>
      <c r="J13" s="45">
        <v>33</v>
      </c>
      <c r="K13" s="45">
        <f>SUM(I13:J13)</f>
        <v>74</v>
      </c>
      <c r="L13" s="47">
        <f>+(K13-D13)</f>
        <v>74</v>
      </c>
      <c r="M13" s="64">
        <f>SUM(H13+L13)</f>
        <v>146</v>
      </c>
      <c r="N13" s="193">
        <f>(G13+K13)</f>
        <v>146</v>
      </c>
      <c r="O13" s="57">
        <v>38884</v>
      </c>
      <c r="P13" s="165" t="s">
        <v>347</v>
      </c>
    </row>
    <row r="14" spans="1:16">
      <c r="A14" s="56" t="s">
        <v>72</v>
      </c>
      <c r="B14" s="53" t="s">
        <v>35</v>
      </c>
      <c r="C14" s="45">
        <v>2.1</v>
      </c>
      <c r="D14" s="54">
        <v>2</v>
      </c>
      <c r="E14" s="44">
        <v>37</v>
      </c>
      <c r="F14" s="44">
        <v>33</v>
      </c>
      <c r="G14" s="45">
        <f>SUM(E14+F14)</f>
        <v>70</v>
      </c>
      <c r="H14" s="46">
        <f>(G14-D14)</f>
        <v>68</v>
      </c>
      <c r="I14" s="44">
        <v>38</v>
      </c>
      <c r="J14" s="45">
        <v>39</v>
      </c>
      <c r="K14" s="45">
        <f>SUM(I14:J14)</f>
        <v>77</v>
      </c>
      <c r="L14" s="47">
        <f>+(K14-D14)</f>
        <v>75</v>
      </c>
      <c r="M14" s="64">
        <f>SUM(H14+L14)</f>
        <v>143</v>
      </c>
      <c r="N14" s="193">
        <f>(G14+K14)</f>
        <v>147</v>
      </c>
      <c r="O14" s="57">
        <v>27857</v>
      </c>
      <c r="P14" s="165" t="s">
        <v>348</v>
      </c>
    </row>
    <row r="15" spans="1:16">
      <c r="A15" s="56" t="s">
        <v>66</v>
      </c>
      <c r="B15" s="53" t="s">
        <v>35</v>
      </c>
      <c r="C15" s="45">
        <v>1.6</v>
      </c>
      <c r="D15" s="54">
        <v>1</v>
      </c>
      <c r="E15" s="44">
        <v>39</v>
      </c>
      <c r="F15" s="44">
        <v>36</v>
      </c>
      <c r="G15" s="45">
        <f>SUM(E15+F15)</f>
        <v>75</v>
      </c>
      <c r="H15" s="46">
        <f>(G15-D15)</f>
        <v>74</v>
      </c>
      <c r="I15" s="44">
        <v>37</v>
      </c>
      <c r="J15" s="45">
        <v>36</v>
      </c>
      <c r="K15" s="45">
        <f>SUM(I15:J15)</f>
        <v>73</v>
      </c>
      <c r="L15" s="47">
        <f>+(K15-D15)</f>
        <v>72</v>
      </c>
      <c r="M15" s="64">
        <f>SUM(H15+L15)</f>
        <v>146</v>
      </c>
      <c r="N15" s="48">
        <f>(G15+K15)</f>
        <v>148</v>
      </c>
      <c r="O15" s="57">
        <v>37347</v>
      </c>
    </row>
    <row r="16" spans="1:16">
      <c r="A16" s="56" t="s">
        <v>55</v>
      </c>
      <c r="B16" s="53" t="s">
        <v>56</v>
      </c>
      <c r="C16" s="45">
        <v>0.7</v>
      </c>
      <c r="D16" s="54">
        <v>0</v>
      </c>
      <c r="E16" s="44">
        <v>36</v>
      </c>
      <c r="F16" s="44">
        <v>37</v>
      </c>
      <c r="G16" s="45">
        <f>SUM(E16+F16)</f>
        <v>73</v>
      </c>
      <c r="H16" s="46">
        <f>(G16-D16)</f>
        <v>73</v>
      </c>
      <c r="I16" s="44">
        <v>38</v>
      </c>
      <c r="J16" s="45">
        <v>38</v>
      </c>
      <c r="K16" s="45">
        <f>SUM(I16:J16)</f>
        <v>76</v>
      </c>
      <c r="L16" s="47">
        <f>+(K16-D16)</f>
        <v>76</v>
      </c>
      <c r="M16" s="64">
        <f>SUM(H16+L16)</f>
        <v>149</v>
      </c>
      <c r="N16" s="48">
        <f>(G16+K16)</f>
        <v>149</v>
      </c>
      <c r="O16" s="57">
        <v>25144</v>
      </c>
    </row>
    <row r="17" spans="1:16">
      <c r="A17" s="56" t="s">
        <v>45</v>
      </c>
      <c r="B17" s="53" t="s">
        <v>37</v>
      </c>
      <c r="C17" s="45">
        <v>-0.6</v>
      </c>
      <c r="D17" s="54">
        <v>-1</v>
      </c>
      <c r="E17" s="44">
        <v>37</v>
      </c>
      <c r="F17" s="44">
        <v>36</v>
      </c>
      <c r="G17" s="45">
        <f>SUM(E17+F17)</f>
        <v>73</v>
      </c>
      <c r="H17" s="46">
        <f>(G17-D17)</f>
        <v>74</v>
      </c>
      <c r="I17" s="44">
        <v>37</v>
      </c>
      <c r="J17" s="45">
        <v>40</v>
      </c>
      <c r="K17" s="45">
        <f>SUM(I17:J17)</f>
        <v>77</v>
      </c>
      <c r="L17" s="47">
        <f>+(K17-D17)</f>
        <v>78</v>
      </c>
      <c r="M17" s="64">
        <f>SUM(H17+L17)</f>
        <v>152</v>
      </c>
      <c r="N17" s="48">
        <f>(G17+K17)</f>
        <v>150</v>
      </c>
      <c r="O17" s="57">
        <v>30469</v>
      </c>
    </row>
    <row r="18" spans="1:16">
      <c r="A18" s="56" t="s">
        <v>62</v>
      </c>
      <c r="B18" s="53" t="s">
        <v>35</v>
      </c>
      <c r="C18" s="45">
        <v>1.1000000000000001</v>
      </c>
      <c r="D18" s="54">
        <v>1</v>
      </c>
      <c r="E18" s="44">
        <v>39</v>
      </c>
      <c r="F18" s="44">
        <v>38</v>
      </c>
      <c r="G18" s="45">
        <f>SUM(E18+F18)</f>
        <v>77</v>
      </c>
      <c r="H18" s="46">
        <f>(G18-D18)</f>
        <v>76</v>
      </c>
      <c r="I18" s="44">
        <v>36</v>
      </c>
      <c r="J18" s="45">
        <v>38</v>
      </c>
      <c r="K18" s="45">
        <f>SUM(I18:J18)</f>
        <v>74</v>
      </c>
      <c r="L18" s="47">
        <f>+(K18-D18)</f>
        <v>73</v>
      </c>
      <c r="M18" s="64">
        <f>SUM(H18+L18)</f>
        <v>149</v>
      </c>
      <c r="N18" s="48">
        <f>(G18+K18)</f>
        <v>151</v>
      </c>
      <c r="O18" s="57">
        <v>37137</v>
      </c>
    </row>
    <row r="19" spans="1:16">
      <c r="A19" s="56" t="s">
        <v>40</v>
      </c>
      <c r="B19" s="53" t="s">
        <v>37</v>
      </c>
      <c r="C19" s="45">
        <v>-1.3</v>
      </c>
      <c r="D19" s="54">
        <v>-2</v>
      </c>
      <c r="E19" s="44">
        <v>37</v>
      </c>
      <c r="F19" s="44">
        <v>38</v>
      </c>
      <c r="G19" s="45">
        <f>SUM(E19+F19)</f>
        <v>75</v>
      </c>
      <c r="H19" s="46">
        <f>(G19-D19)</f>
        <v>77</v>
      </c>
      <c r="I19" s="44">
        <v>38</v>
      </c>
      <c r="J19" s="45">
        <v>38</v>
      </c>
      <c r="K19" s="45">
        <f>SUM(I19:J19)</f>
        <v>76</v>
      </c>
      <c r="L19" s="47">
        <f>+(K19-D19)</f>
        <v>78</v>
      </c>
      <c r="M19" s="64">
        <f>SUM(H19+L19)</f>
        <v>155</v>
      </c>
      <c r="N19" s="48">
        <f>(G19+K19)</f>
        <v>151</v>
      </c>
      <c r="O19" s="57">
        <v>37832</v>
      </c>
    </row>
    <row r="20" spans="1:16">
      <c r="A20" s="56" t="s">
        <v>46</v>
      </c>
      <c r="B20" s="53" t="s">
        <v>39</v>
      </c>
      <c r="C20" s="45">
        <v>-0.2</v>
      </c>
      <c r="D20" s="54">
        <v>-1</v>
      </c>
      <c r="E20" s="44">
        <v>37</v>
      </c>
      <c r="F20" s="44">
        <v>38</v>
      </c>
      <c r="G20" s="45">
        <f>SUM(E20+F20)</f>
        <v>75</v>
      </c>
      <c r="H20" s="46">
        <f>(G20-D20)</f>
        <v>76</v>
      </c>
      <c r="I20" s="44">
        <v>35</v>
      </c>
      <c r="J20" s="45">
        <v>41</v>
      </c>
      <c r="K20" s="45">
        <f>SUM(I20:J20)</f>
        <v>76</v>
      </c>
      <c r="L20" s="47">
        <f>+(K20-D20)</f>
        <v>77</v>
      </c>
      <c r="M20" s="64">
        <f>SUM(H20+L20)</f>
        <v>153</v>
      </c>
      <c r="N20" s="48">
        <f>(G20+K20)</f>
        <v>151</v>
      </c>
      <c r="O20" s="57">
        <v>33329</v>
      </c>
    </row>
    <row r="21" spans="1:16">
      <c r="A21" s="56" t="s">
        <v>50</v>
      </c>
      <c r="B21" s="53" t="s">
        <v>51</v>
      </c>
      <c r="C21" s="45">
        <v>0.1</v>
      </c>
      <c r="D21" s="54">
        <v>0</v>
      </c>
      <c r="E21" s="44">
        <v>37</v>
      </c>
      <c r="F21" s="44">
        <v>43</v>
      </c>
      <c r="G21" s="45">
        <f>SUM(E21+F21)</f>
        <v>80</v>
      </c>
      <c r="H21" s="46">
        <f>(G21-D21)</f>
        <v>80</v>
      </c>
      <c r="I21" s="44">
        <v>37</v>
      </c>
      <c r="J21" s="45">
        <v>35</v>
      </c>
      <c r="K21" s="45">
        <f>SUM(I21:J21)</f>
        <v>72</v>
      </c>
      <c r="L21" s="47">
        <f>+(K21-D21)</f>
        <v>72</v>
      </c>
      <c r="M21" s="64">
        <f>SUM(H21+L21)</f>
        <v>152</v>
      </c>
      <c r="N21" s="48">
        <f>(G21+K21)</f>
        <v>152</v>
      </c>
      <c r="O21" s="57">
        <v>33562</v>
      </c>
    </row>
    <row r="22" spans="1:16">
      <c r="A22" s="56" t="s">
        <v>44</v>
      </c>
      <c r="B22" s="53" t="s">
        <v>35</v>
      </c>
      <c r="C22" s="45">
        <v>-0.6</v>
      </c>
      <c r="D22" s="54">
        <v>-1</v>
      </c>
      <c r="E22" s="44">
        <v>39</v>
      </c>
      <c r="F22" s="44">
        <v>37</v>
      </c>
      <c r="G22" s="45">
        <f>SUM(E22+F22)</f>
        <v>76</v>
      </c>
      <c r="H22" s="46">
        <f>(G22-D22)</f>
        <v>77</v>
      </c>
      <c r="I22" s="44">
        <v>35</v>
      </c>
      <c r="J22" s="45">
        <v>41</v>
      </c>
      <c r="K22" s="45">
        <f>SUM(I22:J22)</f>
        <v>76</v>
      </c>
      <c r="L22" s="47">
        <f>+(K22-D22)</f>
        <v>77</v>
      </c>
      <c r="M22" s="64">
        <f>SUM(H22+L22)</f>
        <v>154</v>
      </c>
      <c r="N22" s="48">
        <f>(G22+K22)</f>
        <v>152</v>
      </c>
      <c r="O22" s="57">
        <v>26222</v>
      </c>
    </row>
    <row r="23" spans="1:16">
      <c r="A23" s="56" t="s">
        <v>38</v>
      </c>
      <c r="B23" s="53" t="s">
        <v>39</v>
      </c>
      <c r="C23" s="45">
        <v>-1.4</v>
      </c>
      <c r="D23" s="54">
        <v>-2</v>
      </c>
      <c r="E23" s="44">
        <v>34</v>
      </c>
      <c r="F23" s="44">
        <v>41</v>
      </c>
      <c r="G23" s="45">
        <f>SUM(E23+F23)</f>
        <v>75</v>
      </c>
      <c r="H23" s="46">
        <f>(G23-D23)</f>
        <v>77</v>
      </c>
      <c r="I23" s="44">
        <v>40</v>
      </c>
      <c r="J23" s="45">
        <v>37</v>
      </c>
      <c r="K23" s="45">
        <f>SUM(I23:J23)</f>
        <v>77</v>
      </c>
      <c r="L23" s="47">
        <f>+(K23-D23)</f>
        <v>79</v>
      </c>
      <c r="M23" s="64">
        <f>SUM(H23+L23)</f>
        <v>156</v>
      </c>
      <c r="N23" s="48">
        <f>(G23+K23)</f>
        <v>152</v>
      </c>
      <c r="O23" s="57">
        <v>35076</v>
      </c>
    </row>
    <row r="24" spans="1:16">
      <c r="A24" s="56" t="s">
        <v>60</v>
      </c>
      <c r="B24" s="53" t="s">
        <v>54</v>
      </c>
      <c r="C24" s="45">
        <v>0.9</v>
      </c>
      <c r="D24" s="54">
        <v>0</v>
      </c>
      <c r="E24" s="44">
        <v>38</v>
      </c>
      <c r="F24" s="44">
        <v>36</v>
      </c>
      <c r="G24" s="45">
        <f>SUM(E24+F24)</f>
        <v>74</v>
      </c>
      <c r="H24" s="46">
        <f>(G24-D24)</f>
        <v>74</v>
      </c>
      <c r="I24" s="44">
        <v>41</v>
      </c>
      <c r="J24" s="45">
        <v>37</v>
      </c>
      <c r="K24" s="45">
        <f>SUM(I24:J24)</f>
        <v>78</v>
      </c>
      <c r="L24" s="47">
        <f>+(K24-D24)</f>
        <v>78</v>
      </c>
      <c r="M24" s="64">
        <f>SUM(H24+L24)</f>
        <v>152</v>
      </c>
      <c r="N24" s="48">
        <f>(G24+K24)</f>
        <v>152</v>
      </c>
      <c r="O24" s="57">
        <v>27313</v>
      </c>
    </row>
    <row r="25" spans="1:16">
      <c r="A25" s="56" t="s">
        <v>48</v>
      </c>
      <c r="B25" s="53" t="s">
        <v>49</v>
      </c>
      <c r="C25" s="45">
        <v>0.1</v>
      </c>
      <c r="D25" s="54">
        <v>0</v>
      </c>
      <c r="E25" s="44">
        <v>41</v>
      </c>
      <c r="F25" s="44">
        <v>37</v>
      </c>
      <c r="G25" s="45">
        <f>SUM(E25+F25)</f>
        <v>78</v>
      </c>
      <c r="H25" s="46">
        <f>(G25-D25)</f>
        <v>78</v>
      </c>
      <c r="I25" s="44">
        <v>37</v>
      </c>
      <c r="J25" s="45">
        <v>38</v>
      </c>
      <c r="K25" s="45">
        <f>SUM(I25:J25)</f>
        <v>75</v>
      </c>
      <c r="L25" s="47">
        <f>+(K25-D25)</f>
        <v>75</v>
      </c>
      <c r="M25" s="64">
        <f>SUM(H25+L25)</f>
        <v>153</v>
      </c>
      <c r="N25" s="48">
        <f>(G25+K25)</f>
        <v>153</v>
      </c>
      <c r="O25" s="57">
        <v>32333</v>
      </c>
    </row>
    <row r="26" spans="1:16">
      <c r="A26" s="56" t="s">
        <v>67</v>
      </c>
      <c r="B26" s="53" t="s">
        <v>35</v>
      </c>
      <c r="C26" s="45">
        <v>1.6</v>
      </c>
      <c r="D26" s="54">
        <v>1</v>
      </c>
      <c r="E26" s="44">
        <v>36</v>
      </c>
      <c r="F26" s="44">
        <v>41</v>
      </c>
      <c r="G26" s="45">
        <f>SUM(E26+F26)</f>
        <v>77</v>
      </c>
      <c r="H26" s="46">
        <f>(G26-D26)</f>
        <v>76</v>
      </c>
      <c r="I26" s="44">
        <v>39</v>
      </c>
      <c r="J26" s="45">
        <v>37</v>
      </c>
      <c r="K26" s="45">
        <f>SUM(I26:J26)</f>
        <v>76</v>
      </c>
      <c r="L26" s="47">
        <f>+(K26-D26)</f>
        <v>75</v>
      </c>
      <c r="M26" s="64">
        <f>SUM(H26+L26)</f>
        <v>151</v>
      </c>
      <c r="N26" s="48">
        <f>(G26+K26)</f>
        <v>153</v>
      </c>
      <c r="O26" s="57">
        <v>38147</v>
      </c>
    </row>
    <row r="27" spans="1:16">
      <c r="A27" s="56" t="s">
        <v>68</v>
      </c>
      <c r="B27" s="53" t="s">
        <v>35</v>
      </c>
      <c r="C27" s="45">
        <v>1.7</v>
      </c>
      <c r="D27" s="54">
        <v>1</v>
      </c>
      <c r="E27" s="44">
        <v>36</v>
      </c>
      <c r="F27" s="44">
        <v>40</v>
      </c>
      <c r="G27" s="45">
        <f>SUM(E27+F27)</f>
        <v>76</v>
      </c>
      <c r="H27" s="46">
        <f>(G27-D27)</f>
        <v>75</v>
      </c>
      <c r="I27" s="44">
        <v>40</v>
      </c>
      <c r="J27" s="45">
        <v>37</v>
      </c>
      <c r="K27" s="45">
        <f>SUM(I27:J27)</f>
        <v>77</v>
      </c>
      <c r="L27" s="47">
        <f>+(K27-D27)</f>
        <v>76</v>
      </c>
      <c r="M27" s="64">
        <f>SUM(H27+L27)</f>
        <v>151</v>
      </c>
      <c r="N27" s="48">
        <f>(G27+K27)</f>
        <v>153</v>
      </c>
      <c r="O27" s="57">
        <v>28487</v>
      </c>
    </row>
    <row r="28" spans="1:16">
      <c r="A28" s="56" t="s">
        <v>74</v>
      </c>
      <c r="B28" s="53" t="s">
        <v>56</v>
      </c>
      <c r="C28" s="45">
        <v>2.2999999999999998</v>
      </c>
      <c r="D28" s="54">
        <v>2</v>
      </c>
      <c r="E28" s="44">
        <v>39</v>
      </c>
      <c r="F28" s="44">
        <v>39</v>
      </c>
      <c r="G28" s="45">
        <f>SUM(E28+F28)</f>
        <v>78</v>
      </c>
      <c r="H28" s="46">
        <f>(G28-D28)</f>
        <v>76</v>
      </c>
      <c r="I28" s="44">
        <v>36</v>
      </c>
      <c r="J28" s="45">
        <v>40</v>
      </c>
      <c r="K28" s="45">
        <f>SUM(I28:J28)</f>
        <v>76</v>
      </c>
      <c r="L28" s="47">
        <f>+(K28-D28)</f>
        <v>74</v>
      </c>
      <c r="M28" s="64">
        <f>SUM(H28+L28)</f>
        <v>150</v>
      </c>
      <c r="N28" s="48">
        <f>(G28+K28)</f>
        <v>154</v>
      </c>
      <c r="O28" s="57">
        <v>28522</v>
      </c>
    </row>
    <row r="29" spans="1:16">
      <c r="A29" s="56" t="s">
        <v>70</v>
      </c>
      <c r="B29" s="53" t="s">
        <v>37</v>
      </c>
      <c r="C29" s="45">
        <v>1.9</v>
      </c>
      <c r="D29" s="54">
        <v>1</v>
      </c>
      <c r="E29" s="44">
        <v>39</v>
      </c>
      <c r="F29" s="44">
        <v>43</v>
      </c>
      <c r="G29" s="45">
        <f>SUM(E29+F29)</f>
        <v>82</v>
      </c>
      <c r="H29" s="46">
        <f>(G29-D29)</f>
        <v>81</v>
      </c>
      <c r="I29" s="44">
        <v>35</v>
      </c>
      <c r="J29" s="45">
        <v>38</v>
      </c>
      <c r="K29" s="45">
        <f>SUM(I29:J29)</f>
        <v>73</v>
      </c>
      <c r="L29" s="47">
        <f>+(K29-D29)</f>
        <v>72</v>
      </c>
      <c r="M29" s="64">
        <f>SUM(H29+L29)</f>
        <v>153</v>
      </c>
      <c r="N29" s="48">
        <f>(G29+K29)</f>
        <v>155</v>
      </c>
      <c r="O29" s="57">
        <v>24845</v>
      </c>
    </row>
    <row r="30" spans="1:16">
      <c r="A30" s="56" t="s">
        <v>114</v>
      </c>
      <c r="B30" s="53" t="s">
        <v>51</v>
      </c>
      <c r="C30" s="45">
        <v>5.3</v>
      </c>
      <c r="D30" s="54">
        <v>5</v>
      </c>
      <c r="E30" s="44">
        <v>39</v>
      </c>
      <c r="F30" s="44">
        <v>39</v>
      </c>
      <c r="G30" s="45">
        <f>SUM(E30+F30)</f>
        <v>78</v>
      </c>
      <c r="H30" s="46">
        <f>(G30-D30)</f>
        <v>73</v>
      </c>
      <c r="I30" s="44">
        <v>37</v>
      </c>
      <c r="J30" s="45">
        <v>40</v>
      </c>
      <c r="K30" s="45">
        <f>SUM(I30:J30)</f>
        <v>77</v>
      </c>
      <c r="L30" s="47">
        <f>+(K30-D30)</f>
        <v>72</v>
      </c>
      <c r="M30" s="64">
        <f>SUM(H30+L30)</f>
        <v>145</v>
      </c>
      <c r="N30" s="48">
        <f>(G30+K30)</f>
        <v>155</v>
      </c>
      <c r="O30" s="57">
        <v>25951</v>
      </c>
    </row>
    <row r="31" spans="1:16">
      <c r="A31" s="56" t="s">
        <v>117</v>
      </c>
      <c r="B31" s="53" t="s">
        <v>35</v>
      </c>
      <c r="C31" s="45">
        <v>5.7</v>
      </c>
      <c r="D31" s="54">
        <v>6</v>
      </c>
      <c r="E31" s="44">
        <v>40</v>
      </c>
      <c r="F31" s="44">
        <v>35</v>
      </c>
      <c r="G31" s="45">
        <f>SUM(E31+F31)</f>
        <v>75</v>
      </c>
      <c r="H31" s="46">
        <f>(G31-D31)</f>
        <v>69</v>
      </c>
      <c r="I31" s="44">
        <v>38</v>
      </c>
      <c r="J31" s="45">
        <v>42</v>
      </c>
      <c r="K31" s="45">
        <f>SUM(I31:J31)</f>
        <v>80</v>
      </c>
      <c r="L31" s="47">
        <f>+(K31-D31)</f>
        <v>74</v>
      </c>
      <c r="M31" s="74">
        <f>SUM(H31+L31)</f>
        <v>143</v>
      </c>
      <c r="N31" s="48">
        <f>(G31+K31)</f>
        <v>155</v>
      </c>
      <c r="O31" s="57">
        <v>21905</v>
      </c>
      <c r="P31" s="165" t="s">
        <v>350</v>
      </c>
    </row>
    <row r="32" spans="1:16">
      <c r="A32" s="56" t="s">
        <v>65</v>
      </c>
      <c r="B32" s="53" t="s">
        <v>37</v>
      </c>
      <c r="C32" s="45">
        <v>1.5</v>
      </c>
      <c r="D32" s="54">
        <v>1</v>
      </c>
      <c r="E32" s="44">
        <v>42</v>
      </c>
      <c r="F32" s="44">
        <v>42</v>
      </c>
      <c r="G32" s="45">
        <f>SUM(E32+F32)</f>
        <v>84</v>
      </c>
      <c r="H32" s="46">
        <f>(G32-D32)</f>
        <v>83</v>
      </c>
      <c r="I32" s="44">
        <v>37</v>
      </c>
      <c r="J32" s="45">
        <v>36</v>
      </c>
      <c r="K32" s="45">
        <f>SUM(I32:J32)</f>
        <v>73</v>
      </c>
      <c r="L32" s="47">
        <f>+(K32-D32)</f>
        <v>72</v>
      </c>
      <c r="M32" s="64">
        <f>SUM(H32+L32)</f>
        <v>155</v>
      </c>
      <c r="N32" s="48">
        <f>(G32+K32)</f>
        <v>157</v>
      </c>
      <c r="O32" s="57">
        <v>38922</v>
      </c>
    </row>
    <row r="33" spans="1:16">
      <c r="A33" s="56" t="s">
        <v>136</v>
      </c>
      <c r="B33" s="53" t="s">
        <v>35</v>
      </c>
      <c r="C33" s="45">
        <v>7.2</v>
      </c>
      <c r="D33" s="54">
        <v>7</v>
      </c>
      <c r="E33" s="44">
        <v>38</v>
      </c>
      <c r="F33" s="44">
        <v>38</v>
      </c>
      <c r="G33" s="45">
        <f>SUM(E33+F33)</f>
        <v>76</v>
      </c>
      <c r="H33" s="46">
        <f>(G33-D33)</f>
        <v>69</v>
      </c>
      <c r="I33" s="44">
        <v>41</v>
      </c>
      <c r="J33" s="45">
        <v>40</v>
      </c>
      <c r="K33" s="45">
        <f>SUM(I33:J33)</f>
        <v>81</v>
      </c>
      <c r="L33" s="47">
        <f>+(K33-D33)</f>
        <v>74</v>
      </c>
      <c r="M33" s="74">
        <f>SUM(H33+L33)</f>
        <v>143</v>
      </c>
      <c r="N33" s="48">
        <f>(G33+K33)</f>
        <v>157</v>
      </c>
      <c r="O33" s="57">
        <v>31348</v>
      </c>
      <c r="P33" s="165" t="s">
        <v>349</v>
      </c>
    </row>
    <row r="34" spans="1:16">
      <c r="A34" s="56" t="s">
        <v>118</v>
      </c>
      <c r="B34" s="53" t="s">
        <v>35</v>
      </c>
      <c r="C34" s="45">
        <v>5.7</v>
      </c>
      <c r="D34" s="54">
        <v>6</v>
      </c>
      <c r="E34" s="44">
        <v>41</v>
      </c>
      <c r="F34" s="44">
        <v>43</v>
      </c>
      <c r="G34" s="45">
        <f>SUM(E34+F34)</f>
        <v>84</v>
      </c>
      <c r="H34" s="46">
        <f>(G34-D34)</f>
        <v>78</v>
      </c>
      <c r="I34" s="44">
        <v>37</v>
      </c>
      <c r="J34" s="45">
        <v>37</v>
      </c>
      <c r="K34" s="45">
        <f>SUM(I34:J34)</f>
        <v>74</v>
      </c>
      <c r="L34" s="47">
        <f>+(K34-D34)</f>
        <v>68</v>
      </c>
      <c r="M34" s="64">
        <f>SUM(H34+L34)</f>
        <v>146</v>
      </c>
      <c r="N34" s="48">
        <f>(G34+K34)</f>
        <v>158</v>
      </c>
      <c r="O34" s="57">
        <v>27359</v>
      </c>
    </row>
    <row r="35" spans="1:16">
      <c r="A35" s="56" t="s">
        <v>92</v>
      </c>
      <c r="B35" s="53" t="s">
        <v>35</v>
      </c>
      <c r="C35" s="45">
        <v>3.4</v>
      </c>
      <c r="D35" s="54">
        <v>3</v>
      </c>
      <c r="E35" s="44">
        <v>41</v>
      </c>
      <c r="F35" s="44">
        <v>42</v>
      </c>
      <c r="G35" s="45">
        <f>SUM(E35+F35)</f>
        <v>83</v>
      </c>
      <c r="H35" s="46">
        <f>(G35-D35)</f>
        <v>80</v>
      </c>
      <c r="I35" s="44">
        <v>38</v>
      </c>
      <c r="J35" s="45">
        <v>37</v>
      </c>
      <c r="K35" s="45">
        <f>SUM(I35:J35)</f>
        <v>75</v>
      </c>
      <c r="L35" s="47">
        <f>+(K35-D35)</f>
        <v>72</v>
      </c>
      <c r="M35" s="64">
        <f>SUM(H35+L35)</f>
        <v>152</v>
      </c>
      <c r="N35" s="48">
        <f>(G35+K35)</f>
        <v>158</v>
      </c>
      <c r="O35" s="57">
        <v>30173</v>
      </c>
    </row>
    <row r="36" spans="1:16">
      <c r="A36" s="56" t="s">
        <v>95</v>
      </c>
      <c r="B36" s="53" t="s">
        <v>35</v>
      </c>
      <c r="C36" s="45">
        <v>3.6</v>
      </c>
      <c r="D36" s="54">
        <v>3</v>
      </c>
      <c r="E36" s="44">
        <v>38</v>
      </c>
      <c r="F36" s="44">
        <v>43</v>
      </c>
      <c r="G36" s="45">
        <f>SUM(E36+F36)</f>
        <v>81</v>
      </c>
      <c r="H36" s="46">
        <f>(G36-D36)</f>
        <v>78</v>
      </c>
      <c r="I36" s="44">
        <v>37</v>
      </c>
      <c r="J36" s="45">
        <v>40</v>
      </c>
      <c r="K36" s="45">
        <f>SUM(I36:J36)</f>
        <v>77</v>
      </c>
      <c r="L36" s="47">
        <f>+(K36-D36)</f>
        <v>74</v>
      </c>
      <c r="M36" s="64">
        <f>SUM(H36+L36)</f>
        <v>152</v>
      </c>
      <c r="N36" s="48">
        <f>(G36+K36)</f>
        <v>158</v>
      </c>
      <c r="O36" s="57">
        <v>28066</v>
      </c>
    </row>
    <row r="37" spans="1:16">
      <c r="A37" s="56" t="s">
        <v>107</v>
      </c>
      <c r="B37" s="53" t="s">
        <v>35</v>
      </c>
      <c r="C37" s="45">
        <v>4.9000000000000004</v>
      </c>
      <c r="D37" s="54">
        <v>5</v>
      </c>
      <c r="E37" s="44">
        <v>41</v>
      </c>
      <c r="F37" s="44">
        <v>39</v>
      </c>
      <c r="G37" s="45">
        <f>SUM(E37+F37)</f>
        <v>80</v>
      </c>
      <c r="H37" s="46">
        <f>(G37-D37)</f>
        <v>75</v>
      </c>
      <c r="I37" s="44">
        <v>40</v>
      </c>
      <c r="J37" s="45">
        <v>38</v>
      </c>
      <c r="K37" s="45">
        <f>SUM(I37:J37)</f>
        <v>78</v>
      </c>
      <c r="L37" s="47">
        <f>+(K37-D37)</f>
        <v>73</v>
      </c>
      <c r="M37" s="64">
        <f>SUM(H37+L37)</f>
        <v>148</v>
      </c>
      <c r="N37" s="48">
        <f>(G37+K37)</f>
        <v>158</v>
      </c>
      <c r="O37" s="57">
        <v>32745</v>
      </c>
    </row>
    <row r="38" spans="1:16">
      <c r="A38" s="56" t="s">
        <v>86</v>
      </c>
      <c r="B38" s="53" t="s">
        <v>54</v>
      </c>
      <c r="C38" s="45">
        <v>3</v>
      </c>
      <c r="D38" s="54">
        <v>3</v>
      </c>
      <c r="E38" s="44">
        <v>36</v>
      </c>
      <c r="F38" s="44">
        <v>40</v>
      </c>
      <c r="G38" s="45">
        <f>SUM(E38+F38)</f>
        <v>76</v>
      </c>
      <c r="H38" s="46">
        <f>(G38-D38)</f>
        <v>73</v>
      </c>
      <c r="I38" s="44">
        <v>40</v>
      </c>
      <c r="J38" s="45">
        <v>42</v>
      </c>
      <c r="K38" s="45">
        <f>SUM(I38:J38)</f>
        <v>82</v>
      </c>
      <c r="L38" s="47">
        <f>+(K38-D38)</f>
        <v>79</v>
      </c>
      <c r="M38" s="64">
        <f>SUM(H38+L38)</f>
        <v>152</v>
      </c>
      <c r="N38" s="48">
        <f>(G38+K38)</f>
        <v>158</v>
      </c>
      <c r="O38" s="57">
        <v>38792</v>
      </c>
    </row>
    <row r="39" spans="1:16">
      <c r="A39" s="56" t="s">
        <v>47</v>
      </c>
      <c r="B39" s="53" t="s">
        <v>35</v>
      </c>
      <c r="C39" s="45">
        <v>0</v>
      </c>
      <c r="D39" s="54">
        <v>-1</v>
      </c>
      <c r="E39" s="44">
        <v>38</v>
      </c>
      <c r="F39" s="44">
        <v>40</v>
      </c>
      <c r="G39" s="45">
        <f>SUM(E39+F39)</f>
        <v>78</v>
      </c>
      <c r="H39" s="46">
        <f>(G39-D39)</f>
        <v>79</v>
      </c>
      <c r="I39" s="44">
        <v>38</v>
      </c>
      <c r="J39" s="45">
        <v>43</v>
      </c>
      <c r="K39" s="45">
        <f>SUM(I39:J39)</f>
        <v>81</v>
      </c>
      <c r="L39" s="47">
        <f>+(K39-D39)</f>
        <v>82</v>
      </c>
      <c r="M39" s="64">
        <f>SUM(H39+L39)</f>
        <v>161</v>
      </c>
      <c r="N39" s="48">
        <f>(G39+K39)</f>
        <v>159</v>
      </c>
      <c r="O39" s="57">
        <v>37079</v>
      </c>
    </row>
    <row r="40" spans="1:16">
      <c r="A40" s="56" t="s">
        <v>41</v>
      </c>
      <c r="B40" s="53" t="s">
        <v>42</v>
      </c>
      <c r="C40" s="45">
        <v>-1.1000000000000001</v>
      </c>
      <c r="D40" s="54">
        <v>-2</v>
      </c>
      <c r="E40" s="44">
        <v>43</v>
      </c>
      <c r="F40" s="44">
        <v>41</v>
      </c>
      <c r="G40" s="45">
        <f>SUM(E40+F40)</f>
        <v>84</v>
      </c>
      <c r="H40" s="46">
        <f>(G40-D40)</f>
        <v>86</v>
      </c>
      <c r="I40" s="44">
        <v>37</v>
      </c>
      <c r="J40" s="45">
        <v>39</v>
      </c>
      <c r="K40" s="45">
        <f>SUM(I40:J40)</f>
        <v>76</v>
      </c>
      <c r="L40" s="47">
        <f>+(K40-D40)</f>
        <v>78</v>
      </c>
      <c r="M40" s="64">
        <f>SUM(H40+L40)</f>
        <v>164</v>
      </c>
      <c r="N40" s="48">
        <f>(G40+K40)</f>
        <v>160</v>
      </c>
      <c r="O40" s="57">
        <v>33685</v>
      </c>
    </row>
    <row r="41" spans="1:16">
      <c r="A41" s="56" t="s">
        <v>91</v>
      </c>
      <c r="B41" s="53" t="s">
        <v>49</v>
      </c>
      <c r="C41" s="45">
        <v>3.3</v>
      </c>
      <c r="D41" s="54">
        <v>3</v>
      </c>
      <c r="E41" s="44">
        <v>41</v>
      </c>
      <c r="F41" s="44">
        <v>37</v>
      </c>
      <c r="G41" s="45">
        <f>SUM(E41+F41)</f>
        <v>78</v>
      </c>
      <c r="H41" s="46">
        <f>(G41-D41)</f>
        <v>75</v>
      </c>
      <c r="I41" s="44">
        <v>40</v>
      </c>
      <c r="J41" s="45">
        <v>43</v>
      </c>
      <c r="K41" s="45">
        <f>SUM(I41:J41)</f>
        <v>83</v>
      </c>
      <c r="L41" s="47">
        <f>+(K41-D41)</f>
        <v>80</v>
      </c>
      <c r="M41" s="64">
        <f>SUM(H41+L41)</f>
        <v>155</v>
      </c>
      <c r="N41" s="48">
        <f>(G41+K41)</f>
        <v>161</v>
      </c>
      <c r="O41" s="57">
        <v>22100</v>
      </c>
    </row>
    <row r="42" spans="1:16">
      <c r="A42" s="56" t="s">
        <v>99</v>
      </c>
      <c r="B42" s="53" t="s">
        <v>35</v>
      </c>
      <c r="C42" s="45">
        <v>4</v>
      </c>
      <c r="D42" s="54">
        <v>4</v>
      </c>
      <c r="E42" s="44">
        <v>41</v>
      </c>
      <c r="F42" s="44">
        <v>40</v>
      </c>
      <c r="G42" s="45">
        <f>SUM(E42+F42)</f>
        <v>81</v>
      </c>
      <c r="H42" s="46">
        <f>(G42-D42)</f>
        <v>77</v>
      </c>
      <c r="I42" s="44">
        <v>38</v>
      </c>
      <c r="J42" s="45">
        <v>43</v>
      </c>
      <c r="K42" s="45">
        <f>SUM(I42:J42)</f>
        <v>81</v>
      </c>
      <c r="L42" s="47">
        <f>+(K42-D42)</f>
        <v>77</v>
      </c>
      <c r="M42" s="64">
        <f>SUM(H42+L42)</f>
        <v>154</v>
      </c>
      <c r="N42" s="48">
        <f>(G42+K42)</f>
        <v>162</v>
      </c>
      <c r="O42" s="57">
        <v>25379</v>
      </c>
    </row>
    <row r="43" spans="1:16">
      <c r="A43" s="56" t="s">
        <v>103</v>
      </c>
      <c r="B43" s="53" t="s">
        <v>35</v>
      </c>
      <c r="C43" s="45">
        <v>4.7</v>
      </c>
      <c r="D43" s="54">
        <v>5</v>
      </c>
      <c r="E43" s="44">
        <v>40</v>
      </c>
      <c r="F43" s="44">
        <v>41</v>
      </c>
      <c r="G43" s="45">
        <f>SUM(E43+F43)</f>
        <v>81</v>
      </c>
      <c r="H43" s="46">
        <f>(G43-D43)</f>
        <v>76</v>
      </c>
      <c r="I43" s="44">
        <v>39</v>
      </c>
      <c r="J43" s="45">
        <v>42</v>
      </c>
      <c r="K43" s="45">
        <f>SUM(I43:J43)</f>
        <v>81</v>
      </c>
      <c r="L43" s="47">
        <f>+(K43-D43)</f>
        <v>76</v>
      </c>
      <c r="M43" s="64">
        <f>SUM(H43+L43)</f>
        <v>152</v>
      </c>
      <c r="N43" s="48">
        <f>(G43+K43)</f>
        <v>162</v>
      </c>
      <c r="O43" s="57">
        <v>28038</v>
      </c>
    </row>
    <row r="44" spans="1:16">
      <c r="A44" s="56" t="s">
        <v>135</v>
      </c>
      <c r="B44" s="53" t="s">
        <v>51</v>
      </c>
      <c r="C44" s="45">
        <v>7.1</v>
      </c>
      <c r="D44" s="54">
        <v>7</v>
      </c>
      <c r="E44" s="44">
        <v>42</v>
      </c>
      <c r="F44" s="44">
        <v>37</v>
      </c>
      <c r="G44" s="45">
        <f>SUM(E44+F44)</f>
        <v>79</v>
      </c>
      <c r="H44" s="46">
        <f>(G44-D44)</f>
        <v>72</v>
      </c>
      <c r="I44" s="44">
        <v>42</v>
      </c>
      <c r="J44" s="45">
        <v>42</v>
      </c>
      <c r="K44" s="45">
        <f>SUM(I44:J44)</f>
        <v>84</v>
      </c>
      <c r="L44" s="47">
        <f>+(K44-D44)</f>
        <v>77</v>
      </c>
      <c r="M44" s="64">
        <f>SUM(H44+L44)</f>
        <v>149</v>
      </c>
      <c r="N44" s="48">
        <f>(G44+K44)</f>
        <v>163</v>
      </c>
      <c r="O44" s="57">
        <v>26338</v>
      </c>
    </row>
    <row r="45" spans="1:16">
      <c r="A45" s="56" t="s">
        <v>71</v>
      </c>
      <c r="B45" s="53" t="s">
        <v>37</v>
      </c>
      <c r="C45" s="45">
        <v>2</v>
      </c>
      <c r="D45" s="54">
        <v>2</v>
      </c>
      <c r="E45" s="44">
        <v>43</v>
      </c>
      <c r="F45" s="44">
        <v>44</v>
      </c>
      <c r="G45" s="45">
        <f>SUM(E45+F45)</f>
        <v>87</v>
      </c>
      <c r="H45" s="46">
        <f>(G45-D45)</f>
        <v>85</v>
      </c>
      <c r="I45" s="44">
        <v>37</v>
      </c>
      <c r="J45" s="45">
        <v>40</v>
      </c>
      <c r="K45" s="45">
        <f>SUM(I45:J45)</f>
        <v>77</v>
      </c>
      <c r="L45" s="47">
        <f>+(K45-D45)</f>
        <v>75</v>
      </c>
      <c r="M45" s="64">
        <f>SUM(H45+L45)</f>
        <v>160</v>
      </c>
      <c r="N45" s="48">
        <f>(G45+K45)</f>
        <v>164</v>
      </c>
      <c r="O45" s="57">
        <v>25327</v>
      </c>
    </row>
    <row r="46" spans="1:16">
      <c r="A46" s="56" t="s">
        <v>34</v>
      </c>
      <c r="B46" s="53" t="s">
        <v>35</v>
      </c>
      <c r="C46" s="45">
        <v>-1.9</v>
      </c>
      <c r="D46" s="54">
        <v>-3</v>
      </c>
      <c r="E46" s="44">
        <v>44</v>
      </c>
      <c r="F46" s="44">
        <v>40</v>
      </c>
      <c r="G46" s="45">
        <f>SUM(E46+F46)</f>
        <v>84</v>
      </c>
      <c r="H46" s="46">
        <f>(G46-D46)</f>
        <v>87</v>
      </c>
      <c r="I46" s="44">
        <v>42</v>
      </c>
      <c r="J46" s="45">
        <v>38</v>
      </c>
      <c r="K46" s="45">
        <f>SUM(I46:J46)</f>
        <v>80</v>
      </c>
      <c r="L46" s="47">
        <f>+(K46-D46)</f>
        <v>83</v>
      </c>
      <c r="M46" s="64">
        <f>SUM(H46+L46)</f>
        <v>170</v>
      </c>
      <c r="N46" s="48">
        <f>(G46+K46)</f>
        <v>164</v>
      </c>
      <c r="O46" s="57">
        <v>27263</v>
      </c>
    </row>
    <row r="47" spans="1:16">
      <c r="A47" s="56" t="s">
        <v>98</v>
      </c>
      <c r="B47" s="53" t="s">
        <v>35</v>
      </c>
      <c r="C47" s="45">
        <v>3.9</v>
      </c>
      <c r="D47" s="54">
        <v>4</v>
      </c>
      <c r="E47" s="44">
        <v>46</v>
      </c>
      <c r="F47" s="44">
        <v>41</v>
      </c>
      <c r="G47" s="45">
        <f>SUM(E47+F47)</f>
        <v>87</v>
      </c>
      <c r="H47" s="46">
        <f>(G47-D47)</f>
        <v>83</v>
      </c>
      <c r="I47" s="44">
        <v>40</v>
      </c>
      <c r="J47" s="45">
        <v>38</v>
      </c>
      <c r="K47" s="45">
        <f>SUM(I47:J47)</f>
        <v>78</v>
      </c>
      <c r="L47" s="47">
        <f>+(K47-D47)</f>
        <v>74</v>
      </c>
      <c r="M47" s="64">
        <f>SUM(H47+L47)</f>
        <v>157</v>
      </c>
      <c r="N47" s="48">
        <f>(G47+K47)</f>
        <v>165</v>
      </c>
      <c r="O47" s="57">
        <v>26164</v>
      </c>
    </row>
    <row r="48" spans="1:16">
      <c r="A48" s="56" t="s">
        <v>150</v>
      </c>
      <c r="B48" s="53" t="s">
        <v>51</v>
      </c>
      <c r="C48" s="45">
        <v>7.9</v>
      </c>
      <c r="D48" s="54">
        <v>8</v>
      </c>
      <c r="E48" s="44">
        <v>41</v>
      </c>
      <c r="F48" s="44">
        <v>38</v>
      </c>
      <c r="G48" s="45">
        <f>SUM(E48+F48)</f>
        <v>79</v>
      </c>
      <c r="H48" s="46">
        <f>(G48-D48)</f>
        <v>71</v>
      </c>
      <c r="I48" s="44">
        <v>43</v>
      </c>
      <c r="J48" s="45">
        <v>43</v>
      </c>
      <c r="K48" s="45">
        <f>SUM(I48:J48)</f>
        <v>86</v>
      </c>
      <c r="L48" s="47">
        <f>+(K48-D48)</f>
        <v>78</v>
      </c>
      <c r="M48" s="64">
        <f>SUM(H48+L48)</f>
        <v>149</v>
      </c>
      <c r="N48" s="48">
        <f>(G48+K48)</f>
        <v>165</v>
      </c>
      <c r="O48" s="57">
        <v>24765</v>
      </c>
    </row>
    <row r="49" spans="1:15">
      <c r="A49" s="56" t="s">
        <v>83</v>
      </c>
      <c r="B49" s="53" t="s">
        <v>51</v>
      </c>
      <c r="C49" s="45">
        <v>2.9</v>
      </c>
      <c r="D49" s="54">
        <v>3</v>
      </c>
      <c r="E49" s="44">
        <v>41</v>
      </c>
      <c r="F49" s="44">
        <v>39</v>
      </c>
      <c r="G49" s="45">
        <f>SUM(E49+F49)</f>
        <v>80</v>
      </c>
      <c r="H49" s="46">
        <f>(G49-D49)</f>
        <v>77</v>
      </c>
      <c r="I49" s="44">
        <v>42</v>
      </c>
      <c r="J49" s="45">
        <v>44</v>
      </c>
      <c r="K49" s="45">
        <f>SUM(I49:J49)</f>
        <v>86</v>
      </c>
      <c r="L49" s="47">
        <f>+(K49-D49)</f>
        <v>83</v>
      </c>
      <c r="M49" s="64">
        <f>SUM(H49+L49)</f>
        <v>160</v>
      </c>
      <c r="N49" s="48">
        <f>(G49+K49)</f>
        <v>166</v>
      </c>
      <c r="O49" s="57">
        <v>27443</v>
      </c>
    </row>
    <row r="50" spans="1:15">
      <c r="A50" s="56" t="s">
        <v>81</v>
      </c>
      <c r="B50" s="53" t="s">
        <v>49</v>
      </c>
      <c r="C50" s="45">
        <v>2.8</v>
      </c>
      <c r="D50" s="54">
        <v>2</v>
      </c>
      <c r="E50" s="44">
        <v>40</v>
      </c>
      <c r="F50" s="44">
        <v>40</v>
      </c>
      <c r="G50" s="45">
        <f>SUM(E50+F50)</f>
        <v>80</v>
      </c>
      <c r="H50" s="46">
        <f>(G50-D50)</f>
        <v>78</v>
      </c>
      <c r="I50" s="44">
        <v>46</v>
      </c>
      <c r="J50" s="45">
        <v>40</v>
      </c>
      <c r="K50" s="45">
        <f>SUM(I50:J50)</f>
        <v>86</v>
      </c>
      <c r="L50" s="47">
        <f>+(K50-D50)</f>
        <v>84</v>
      </c>
      <c r="M50" s="64">
        <f>SUM(H50+L50)</f>
        <v>162</v>
      </c>
      <c r="N50" s="48">
        <f>(G50+K50)</f>
        <v>166</v>
      </c>
      <c r="O50" s="57">
        <v>38888</v>
      </c>
    </row>
    <row r="51" spans="1:15">
      <c r="A51" s="56" t="s">
        <v>166</v>
      </c>
      <c r="B51" s="53" t="s">
        <v>106</v>
      </c>
      <c r="C51" s="45">
        <v>9.1999999999999993</v>
      </c>
      <c r="D51" s="54">
        <v>9</v>
      </c>
      <c r="E51" s="44">
        <v>42</v>
      </c>
      <c r="F51" s="44">
        <v>44</v>
      </c>
      <c r="G51" s="45">
        <f>SUM(E51+F51)</f>
        <v>86</v>
      </c>
      <c r="H51" s="46">
        <f>(G51-D51)</f>
        <v>77</v>
      </c>
      <c r="I51" s="44">
        <v>38</v>
      </c>
      <c r="J51" s="45">
        <v>43</v>
      </c>
      <c r="K51" s="45">
        <f>SUM(I51:J51)</f>
        <v>81</v>
      </c>
      <c r="L51" s="47">
        <f>+(K51-D51)</f>
        <v>72</v>
      </c>
      <c r="M51" s="64">
        <f>SUM(H51+L51)</f>
        <v>149</v>
      </c>
      <c r="N51" s="48">
        <f>(G51+K51)</f>
        <v>167</v>
      </c>
      <c r="O51" s="57">
        <v>23787</v>
      </c>
    </row>
    <row r="52" spans="1:15">
      <c r="A52" s="56" t="s">
        <v>105</v>
      </c>
      <c r="B52" s="53" t="s">
        <v>106</v>
      </c>
      <c r="C52" s="45">
        <v>4.8</v>
      </c>
      <c r="D52" s="54">
        <v>5</v>
      </c>
      <c r="E52" s="44">
        <v>40</v>
      </c>
      <c r="F52" s="44">
        <v>42</v>
      </c>
      <c r="G52" s="45">
        <f>SUM(E52+F52)</f>
        <v>82</v>
      </c>
      <c r="H52" s="46">
        <f>(G52-D52)</f>
        <v>77</v>
      </c>
      <c r="I52" s="44">
        <v>43</v>
      </c>
      <c r="J52" s="45">
        <v>42</v>
      </c>
      <c r="K52" s="45">
        <f>SUM(I52:J52)</f>
        <v>85</v>
      </c>
      <c r="L52" s="47">
        <f>+(K52-D52)</f>
        <v>80</v>
      </c>
      <c r="M52" s="64">
        <f>SUM(H52+L52)</f>
        <v>157</v>
      </c>
      <c r="N52" s="48">
        <f>(G52+K52)</f>
        <v>167</v>
      </c>
      <c r="O52" s="57">
        <v>39044</v>
      </c>
    </row>
    <row r="53" spans="1:15">
      <c r="A53" s="56" t="s">
        <v>139</v>
      </c>
      <c r="B53" s="53" t="s">
        <v>54</v>
      </c>
      <c r="C53" s="45">
        <v>7.3</v>
      </c>
      <c r="D53" s="54">
        <v>7</v>
      </c>
      <c r="E53" s="44">
        <v>42</v>
      </c>
      <c r="F53" s="44">
        <v>46</v>
      </c>
      <c r="G53" s="45">
        <f>SUM(E53+F53)</f>
        <v>88</v>
      </c>
      <c r="H53" s="46">
        <f>(G53-D53)</f>
        <v>81</v>
      </c>
      <c r="I53" s="44">
        <v>40</v>
      </c>
      <c r="J53" s="45">
        <v>40</v>
      </c>
      <c r="K53" s="45">
        <f>SUM(I53:J53)</f>
        <v>80</v>
      </c>
      <c r="L53" s="47">
        <f>+(K53-D53)</f>
        <v>73</v>
      </c>
      <c r="M53" s="64">
        <f>SUM(H53+L53)</f>
        <v>154</v>
      </c>
      <c r="N53" s="48">
        <f>(G53+K53)</f>
        <v>168</v>
      </c>
      <c r="O53" s="57">
        <v>19762</v>
      </c>
    </row>
    <row r="54" spans="1:15">
      <c r="A54" s="56" t="s">
        <v>89</v>
      </c>
      <c r="B54" s="53" t="s">
        <v>51</v>
      </c>
      <c r="C54" s="45">
        <v>3.2</v>
      </c>
      <c r="D54" s="54">
        <v>3</v>
      </c>
      <c r="E54" s="44">
        <v>45</v>
      </c>
      <c r="F54" s="44">
        <v>41</v>
      </c>
      <c r="G54" s="45">
        <f>SUM(E54+F54)</f>
        <v>86</v>
      </c>
      <c r="H54" s="46">
        <f>(G54-D54)</f>
        <v>83</v>
      </c>
      <c r="I54" s="44">
        <v>41</v>
      </c>
      <c r="J54" s="45">
        <v>41</v>
      </c>
      <c r="K54" s="45">
        <f>SUM(I54:J54)</f>
        <v>82</v>
      </c>
      <c r="L54" s="47">
        <f>+(K54-D54)</f>
        <v>79</v>
      </c>
      <c r="M54" s="64">
        <f>SUM(H54+L54)</f>
        <v>162</v>
      </c>
      <c r="N54" s="48">
        <f>(G54+K54)</f>
        <v>168</v>
      </c>
      <c r="O54" s="57">
        <v>33534</v>
      </c>
    </row>
    <row r="55" spans="1:15">
      <c r="A55" s="56" t="s">
        <v>115</v>
      </c>
      <c r="B55" s="53" t="s">
        <v>51</v>
      </c>
      <c r="C55" s="45">
        <v>5.4</v>
      </c>
      <c r="D55" s="54">
        <v>5</v>
      </c>
      <c r="E55" s="44">
        <v>42</v>
      </c>
      <c r="F55" s="44">
        <v>43</v>
      </c>
      <c r="G55" s="45">
        <f>SUM(E55+F55)</f>
        <v>85</v>
      </c>
      <c r="H55" s="46">
        <f>(G55-D55)</f>
        <v>80</v>
      </c>
      <c r="I55" s="44">
        <v>41</v>
      </c>
      <c r="J55" s="45">
        <v>42</v>
      </c>
      <c r="K55" s="45">
        <f>SUM(I55:J55)</f>
        <v>83</v>
      </c>
      <c r="L55" s="47">
        <f>+(K55-D55)</f>
        <v>78</v>
      </c>
      <c r="M55" s="64">
        <f>SUM(H55+L55)</f>
        <v>158</v>
      </c>
      <c r="N55" s="48">
        <f>(G55+K55)</f>
        <v>168</v>
      </c>
      <c r="O55" s="57">
        <v>25095</v>
      </c>
    </row>
    <row r="56" spans="1:15">
      <c r="A56" s="56" t="s">
        <v>144</v>
      </c>
      <c r="B56" s="53" t="s">
        <v>49</v>
      </c>
      <c r="C56" s="45">
        <v>7.5</v>
      </c>
      <c r="D56" s="54">
        <v>8</v>
      </c>
      <c r="E56" s="44">
        <v>41</v>
      </c>
      <c r="F56" s="44">
        <v>50</v>
      </c>
      <c r="G56" s="45">
        <f>SUM(E56+F56)</f>
        <v>91</v>
      </c>
      <c r="H56" s="46">
        <f>(G56-D56)</f>
        <v>83</v>
      </c>
      <c r="I56" s="44">
        <v>43</v>
      </c>
      <c r="J56" s="45">
        <v>35</v>
      </c>
      <c r="K56" s="45">
        <f>SUM(I56:J56)</f>
        <v>78</v>
      </c>
      <c r="L56" s="47">
        <f>+(K56-D56)</f>
        <v>70</v>
      </c>
      <c r="M56" s="64">
        <f>SUM(H56+L56)</f>
        <v>153</v>
      </c>
      <c r="N56" s="48">
        <f>(G56+K56)</f>
        <v>169</v>
      </c>
      <c r="O56" s="57">
        <v>31164</v>
      </c>
    </row>
    <row r="57" spans="1:15">
      <c r="A57" s="56" t="s">
        <v>111</v>
      </c>
      <c r="B57" s="53" t="s">
        <v>42</v>
      </c>
      <c r="C57" s="45">
        <v>5.0999999999999996</v>
      </c>
      <c r="D57" s="54">
        <v>5</v>
      </c>
      <c r="E57" s="44">
        <v>43</v>
      </c>
      <c r="F57" s="44">
        <v>44</v>
      </c>
      <c r="G57" s="45">
        <f>SUM(E57+F57)</f>
        <v>87</v>
      </c>
      <c r="H57" s="46">
        <f>(G57-D57)</f>
        <v>82</v>
      </c>
      <c r="I57" s="44">
        <v>41</v>
      </c>
      <c r="J57" s="45">
        <v>41</v>
      </c>
      <c r="K57" s="45">
        <f>SUM(I57:J57)</f>
        <v>82</v>
      </c>
      <c r="L57" s="47">
        <f>+(K57-D57)</f>
        <v>77</v>
      </c>
      <c r="M57" s="64">
        <f>SUM(H57+L57)</f>
        <v>159</v>
      </c>
      <c r="N57" s="48">
        <f>(G57+K57)</f>
        <v>169</v>
      </c>
      <c r="O57" s="57">
        <v>26279</v>
      </c>
    </row>
    <row r="58" spans="1:15">
      <c r="A58" s="56" t="s">
        <v>84</v>
      </c>
      <c r="B58" s="53" t="s">
        <v>42</v>
      </c>
      <c r="C58" s="45">
        <v>2.9</v>
      </c>
      <c r="D58" s="54">
        <v>3</v>
      </c>
      <c r="E58" s="44">
        <v>47</v>
      </c>
      <c r="F58" s="44">
        <v>39</v>
      </c>
      <c r="G58" s="45">
        <f>SUM(E58+F58)</f>
        <v>86</v>
      </c>
      <c r="H58" s="46">
        <f>(G58-D58)</f>
        <v>83</v>
      </c>
      <c r="I58" s="44">
        <v>42</v>
      </c>
      <c r="J58" s="45">
        <v>41</v>
      </c>
      <c r="K58" s="45">
        <f>SUM(I58:J58)</f>
        <v>83</v>
      </c>
      <c r="L58" s="47">
        <f>+(K58-D58)</f>
        <v>80</v>
      </c>
      <c r="M58" s="64">
        <f>SUM(H58+L58)</f>
        <v>163</v>
      </c>
      <c r="N58" s="48">
        <f>(G58+K58)</f>
        <v>169</v>
      </c>
      <c r="O58" s="57">
        <v>31709</v>
      </c>
    </row>
    <row r="59" spans="1:15">
      <c r="A59" s="56" t="s">
        <v>57</v>
      </c>
      <c r="B59" s="53" t="s">
        <v>58</v>
      </c>
      <c r="C59" s="45">
        <v>0.7</v>
      </c>
      <c r="D59" s="54">
        <v>0</v>
      </c>
      <c r="E59" s="44">
        <v>40</v>
      </c>
      <c r="F59" s="44">
        <v>45</v>
      </c>
      <c r="G59" s="45">
        <f>SUM(E59+F59)</f>
        <v>85</v>
      </c>
      <c r="H59" s="46">
        <f>(G59-D59)</f>
        <v>85</v>
      </c>
      <c r="I59" s="44">
        <v>44</v>
      </c>
      <c r="J59" s="45">
        <v>40</v>
      </c>
      <c r="K59" s="45">
        <f>SUM(I59:J59)</f>
        <v>84</v>
      </c>
      <c r="L59" s="47">
        <f>+(K59-D59)</f>
        <v>84</v>
      </c>
      <c r="M59" s="64">
        <f>SUM(H59+L59)</f>
        <v>169</v>
      </c>
      <c r="N59" s="48">
        <f>(G59+K59)</f>
        <v>169</v>
      </c>
      <c r="O59" s="57">
        <v>34117</v>
      </c>
    </row>
    <row r="60" spans="1:15">
      <c r="A60" s="56" t="s">
        <v>119</v>
      </c>
      <c r="B60" s="53" t="s">
        <v>56</v>
      </c>
      <c r="C60" s="45">
        <v>5.7</v>
      </c>
      <c r="D60" s="54">
        <v>6</v>
      </c>
      <c r="E60" s="44">
        <v>41</v>
      </c>
      <c r="F60" s="44">
        <v>42</v>
      </c>
      <c r="G60" s="45">
        <f>SUM(E60+F60)</f>
        <v>83</v>
      </c>
      <c r="H60" s="46">
        <f>(G60-D60)</f>
        <v>77</v>
      </c>
      <c r="I60" s="44">
        <v>39</v>
      </c>
      <c r="J60" s="45">
        <v>47</v>
      </c>
      <c r="K60" s="45">
        <f>SUM(I60:J60)</f>
        <v>86</v>
      </c>
      <c r="L60" s="47">
        <f>+(K60-D60)</f>
        <v>80</v>
      </c>
      <c r="M60" s="64">
        <f>SUM(H60+L60)</f>
        <v>157</v>
      </c>
      <c r="N60" s="48">
        <f>(G60+K60)</f>
        <v>169</v>
      </c>
      <c r="O60" s="57">
        <v>28075</v>
      </c>
    </row>
    <row r="61" spans="1:15">
      <c r="A61" s="56" t="s">
        <v>63</v>
      </c>
      <c r="B61" s="53" t="s">
        <v>35</v>
      </c>
      <c r="C61" s="45">
        <v>1.3</v>
      </c>
      <c r="D61" s="54">
        <v>1</v>
      </c>
      <c r="E61" s="44">
        <v>39</v>
      </c>
      <c r="F61" s="44">
        <v>44</v>
      </c>
      <c r="G61" s="45">
        <f>SUM(E61+F61)</f>
        <v>83</v>
      </c>
      <c r="H61" s="46">
        <f>(G61-D61)</f>
        <v>82</v>
      </c>
      <c r="I61" s="44">
        <v>43</v>
      </c>
      <c r="J61" s="45">
        <v>43</v>
      </c>
      <c r="K61" s="45">
        <f>SUM(I61:J61)</f>
        <v>86</v>
      </c>
      <c r="L61" s="47">
        <f>+(K61-D61)</f>
        <v>85</v>
      </c>
      <c r="M61" s="64">
        <f>SUM(H61+L61)</f>
        <v>167</v>
      </c>
      <c r="N61" s="48">
        <f>(G61+K61)</f>
        <v>169</v>
      </c>
      <c r="O61" s="57">
        <v>30943</v>
      </c>
    </row>
    <row r="62" spans="1:15">
      <c r="A62" s="56" t="s">
        <v>112</v>
      </c>
      <c r="B62" s="53" t="s">
        <v>37</v>
      </c>
      <c r="C62" s="45">
        <v>5.0999999999999996</v>
      </c>
      <c r="D62" s="54">
        <v>5</v>
      </c>
      <c r="E62" s="44">
        <v>42</v>
      </c>
      <c r="F62" s="44">
        <v>44</v>
      </c>
      <c r="G62" s="45">
        <f>SUM(E62+F62)</f>
        <v>86</v>
      </c>
      <c r="H62" s="46">
        <f>(G62-D62)</f>
        <v>81</v>
      </c>
      <c r="I62" s="44">
        <v>44</v>
      </c>
      <c r="J62" s="45">
        <v>40</v>
      </c>
      <c r="K62" s="45">
        <f>SUM(I62:J62)</f>
        <v>84</v>
      </c>
      <c r="L62" s="47">
        <f>+(K62-D62)</f>
        <v>79</v>
      </c>
      <c r="M62" s="64">
        <f>SUM(H62+L62)</f>
        <v>160</v>
      </c>
      <c r="N62" s="48">
        <f>(G62+K62)</f>
        <v>170</v>
      </c>
      <c r="O62" s="57">
        <v>22137</v>
      </c>
    </row>
    <row r="63" spans="1:15">
      <c r="A63" s="56" t="s">
        <v>148</v>
      </c>
      <c r="B63" s="53" t="s">
        <v>54</v>
      </c>
      <c r="C63" s="45">
        <v>7.7</v>
      </c>
      <c r="D63" s="54">
        <v>8</v>
      </c>
      <c r="E63" s="44">
        <v>44</v>
      </c>
      <c r="F63" s="44">
        <v>47</v>
      </c>
      <c r="G63" s="45">
        <f>SUM(E63+F63)</f>
        <v>91</v>
      </c>
      <c r="H63" s="46">
        <f>(G63-D63)</f>
        <v>83</v>
      </c>
      <c r="I63" s="44">
        <v>39</v>
      </c>
      <c r="J63" s="45">
        <v>41</v>
      </c>
      <c r="K63" s="45">
        <f>SUM(I63:J63)</f>
        <v>80</v>
      </c>
      <c r="L63" s="47">
        <f>+(K63-D63)</f>
        <v>72</v>
      </c>
      <c r="M63" s="64">
        <f>SUM(H63+L63)</f>
        <v>155</v>
      </c>
      <c r="N63" s="48">
        <f>(G63+K63)</f>
        <v>171</v>
      </c>
      <c r="O63" s="57">
        <v>25455</v>
      </c>
    </row>
    <row r="64" spans="1:15">
      <c r="A64" s="56" t="s">
        <v>170</v>
      </c>
      <c r="B64" s="53" t="s">
        <v>35</v>
      </c>
      <c r="C64" s="45">
        <v>9.6999999999999993</v>
      </c>
      <c r="D64" s="54">
        <v>10</v>
      </c>
      <c r="E64" s="44">
        <v>42</v>
      </c>
      <c r="F64" s="44">
        <v>44</v>
      </c>
      <c r="G64" s="45">
        <f>SUM(E64+F64)</f>
        <v>86</v>
      </c>
      <c r="H64" s="46">
        <f>(G64-D64)</f>
        <v>76</v>
      </c>
      <c r="I64" s="44">
        <v>47</v>
      </c>
      <c r="J64" s="45">
        <v>38</v>
      </c>
      <c r="K64" s="45">
        <f>SUM(I64:J64)</f>
        <v>85</v>
      </c>
      <c r="L64" s="47">
        <f>+(K64-D64)</f>
        <v>75</v>
      </c>
      <c r="M64" s="64">
        <f>SUM(H64+L64)</f>
        <v>151</v>
      </c>
      <c r="N64" s="48">
        <f>(G64+K64)</f>
        <v>171</v>
      </c>
      <c r="O64" s="57">
        <v>27268</v>
      </c>
    </row>
    <row r="65" spans="1:15">
      <c r="A65" s="56" t="s">
        <v>59</v>
      </c>
      <c r="B65" s="53" t="s">
        <v>42</v>
      </c>
      <c r="C65" s="45">
        <v>0.8</v>
      </c>
      <c r="D65" s="54">
        <v>0</v>
      </c>
      <c r="E65" s="44">
        <v>42</v>
      </c>
      <c r="F65" s="44">
        <v>43</v>
      </c>
      <c r="G65" s="45">
        <f>SUM(E65+F65)</f>
        <v>85</v>
      </c>
      <c r="H65" s="46">
        <f>(G65-D65)</f>
        <v>85</v>
      </c>
      <c r="I65" s="44">
        <v>40</v>
      </c>
      <c r="J65" s="45">
        <v>46</v>
      </c>
      <c r="K65" s="45">
        <f>SUM(I65:J65)</f>
        <v>86</v>
      </c>
      <c r="L65" s="47">
        <f>+(K65-D65)</f>
        <v>86</v>
      </c>
      <c r="M65" s="64">
        <f>SUM(H65+L65)</f>
        <v>171</v>
      </c>
      <c r="N65" s="48">
        <f>(G65+K65)</f>
        <v>171</v>
      </c>
      <c r="O65" s="57">
        <v>28168</v>
      </c>
    </row>
    <row r="66" spans="1:15">
      <c r="A66" s="56" t="s">
        <v>145</v>
      </c>
      <c r="B66" s="53" t="s">
        <v>35</v>
      </c>
      <c r="C66" s="45">
        <v>7.6</v>
      </c>
      <c r="D66" s="54">
        <v>8</v>
      </c>
      <c r="E66" s="44">
        <v>46</v>
      </c>
      <c r="F66" s="44">
        <v>47</v>
      </c>
      <c r="G66" s="45">
        <f>SUM(E66+F66)</f>
        <v>93</v>
      </c>
      <c r="H66" s="46">
        <f>(G66-D66)</f>
        <v>85</v>
      </c>
      <c r="I66" s="44">
        <v>39</v>
      </c>
      <c r="J66" s="45">
        <v>40</v>
      </c>
      <c r="K66" s="45">
        <f>SUM(I66:J66)</f>
        <v>79</v>
      </c>
      <c r="L66" s="47">
        <f>+(K66-D66)</f>
        <v>71</v>
      </c>
      <c r="M66" s="64">
        <f>SUM(H66+L66)</f>
        <v>156</v>
      </c>
      <c r="N66" s="48">
        <f>(G66+K66)</f>
        <v>172</v>
      </c>
      <c r="O66" s="57">
        <v>27244</v>
      </c>
    </row>
    <row r="67" spans="1:15">
      <c r="A67" s="56" t="s">
        <v>149</v>
      </c>
      <c r="B67" s="53" t="s">
        <v>35</v>
      </c>
      <c r="C67" s="45">
        <v>7.8</v>
      </c>
      <c r="D67" s="54">
        <v>8</v>
      </c>
      <c r="E67" s="44">
        <v>43</v>
      </c>
      <c r="F67" s="44">
        <v>48</v>
      </c>
      <c r="G67" s="45">
        <f>SUM(E67+F67)</f>
        <v>91</v>
      </c>
      <c r="H67" s="46">
        <f>(G67-D67)</f>
        <v>83</v>
      </c>
      <c r="I67" s="44">
        <v>44</v>
      </c>
      <c r="J67" s="45">
        <v>38</v>
      </c>
      <c r="K67" s="45">
        <f>SUM(I67:J67)</f>
        <v>82</v>
      </c>
      <c r="L67" s="47">
        <f>+(K67-D67)</f>
        <v>74</v>
      </c>
      <c r="M67" s="64">
        <f>SUM(H67+L67)</f>
        <v>157</v>
      </c>
      <c r="N67" s="48">
        <f>(G67+K67)</f>
        <v>173</v>
      </c>
      <c r="O67" s="57">
        <v>36364</v>
      </c>
    </row>
    <row r="68" spans="1:15">
      <c r="A68" s="56" t="s">
        <v>90</v>
      </c>
      <c r="B68" s="53" t="s">
        <v>49</v>
      </c>
      <c r="C68" s="45">
        <v>3.3</v>
      </c>
      <c r="D68" s="54">
        <v>3</v>
      </c>
      <c r="E68" s="44">
        <v>42</v>
      </c>
      <c r="F68" s="44">
        <v>49</v>
      </c>
      <c r="G68" s="45">
        <f>SUM(E68+F68)</f>
        <v>91</v>
      </c>
      <c r="H68" s="46">
        <f>(G68-D68)</f>
        <v>88</v>
      </c>
      <c r="I68" s="44">
        <v>42</v>
      </c>
      <c r="J68" s="45">
        <v>40</v>
      </c>
      <c r="K68" s="45">
        <f>SUM(I68:J68)</f>
        <v>82</v>
      </c>
      <c r="L68" s="47">
        <f>+(K68-D68)</f>
        <v>79</v>
      </c>
      <c r="M68" s="64">
        <f>SUM(H68+L68)</f>
        <v>167</v>
      </c>
      <c r="N68" s="48">
        <f>(G68+K68)</f>
        <v>173</v>
      </c>
      <c r="O68" s="57">
        <v>32345</v>
      </c>
    </row>
    <row r="69" spans="1:15">
      <c r="A69" s="56" t="s">
        <v>132</v>
      </c>
      <c r="B69" s="53" t="s">
        <v>54</v>
      </c>
      <c r="C69" s="45">
        <v>6.8</v>
      </c>
      <c r="D69" s="54">
        <v>7</v>
      </c>
      <c r="E69" s="44">
        <v>47</v>
      </c>
      <c r="F69" s="44">
        <v>42</v>
      </c>
      <c r="G69" s="45">
        <f>SUM(E69+F69)</f>
        <v>89</v>
      </c>
      <c r="H69" s="46">
        <f>(G69-D69)</f>
        <v>82</v>
      </c>
      <c r="I69" s="44">
        <v>41</v>
      </c>
      <c r="J69" s="45">
        <v>43</v>
      </c>
      <c r="K69" s="45">
        <f>SUM(I69:J69)</f>
        <v>84</v>
      </c>
      <c r="L69" s="47">
        <f>+(K69-D69)</f>
        <v>77</v>
      </c>
      <c r="M69" s="64">
        <f>SUM(H69+L69)</f>
        <v>159</v>
      </c>
      <c r="N69" s="48">
        <f>(G69+K69)</f>
        <v>173</v>
      </c>
      <c r="O69" s="57">
        <v>38609</v>
      </c>
    </row>
    <row r="70" spans="1:15">
      <c r="A70" s="56" t="s">
        <v>101</v>
      </c>
      <c r="B70" s="53" t="s">
        <v>56</v>
      </c>
      <c r="C70" s="45">
        <v>4.3</v>
      </c>
      <c r="D70" s="54">
        <v>4</v>
      </c>
      <c r="E70" s="44">
        <v>43</v>
      </c>
      <c r="F70" s="44">
        <v>45</v>
      </c>
      <c r="G70" s="45">
        <f>SUM(E70+F70)</f>
        <v>88</v>
      </c>
      <c r="H70" s="46">
        <f>(G70-D70)</f>
        <v>84</v>
      </c>
      <c r="I70" s="44">
        <v>42</v>
      </c>
      <c r="J70" s="45">
        <v>43</v>
      </c>
      <c r="K70" s="45">
        <f>SUM(I70:J70)</f>
        <v>85</v>
      </c>
      <c r="L70" s="47">
        <f>+(K70-D70)</f>
        <v>81</v>
      </c>
      <c r="M70" s="64">
        <f>SUM(H70+L70)</f>
        <v>165</v>
      </c>
      <c r="N70" s="48">
        <f>(G70+K70)</f>
        <v>173</v>
      </c>
      <c r="O70" s="57">
        <v>23184</v>
      </c>
    </row>
    <row r="71" spans="1:15">
      <c r="A71" s="56" t="s">
        <v>126</v>
      </c>
      <c r="B71" s="53" t="s">
        <v>49</v>
      </c>
      <c r="C71" s="45">
        <v>6.1</v>
      </c>
      <c r="D71" s="54">
        <v>6</v>
      </c>
      <c r="E71" s="44">
        <v>41</v>
      </c>
      <c r="F71" s="44">
        <v>47</v>
      </c>
      <c r="G71" s="45">
        <f>SUM(E71+F71)</f>
        <v>88</v>
      </c>
      <c r="H71" s="46">
        <f>(G71-D71)</f>
        <v>82</v>
      </c>
      <c r="I71" s="44">
        <v>41</v>
      </c>
      <c r="J71" s="45">
        <v>44</v>
      </c>
      <c r="K71" s="45">
        <f>SUM(I71:J71)</f>
        <v>85</v>
      </c>
      <c r="L71" s="47">
        <f>+(K71-D71)</f>
        <v>79</v>
      </c>
      <c r="M71" s="64">
        <f>SUM(H71+L71)</f>
        <v>161</v>
      </c>
      <c r="N71" s="48">
        <f>(G71+K71)</f>
        <v>173</v>
      </c>
      <c r="O71" s="57">
        <v>23870</v>
      </c>
    </row>
    <row r="72" spans="1:15">
      <c r="A72" s="56" t="s">
        <v>93</v>
      </c>
      <c r="B72" s="53" t="s">
        <v>94</v>
      </c>
      <c r="C72" s="45">
        <v>3.4</v>
      </c>
      <c r="D72" s="54">
        <v>3</v>
      </c>
      <c r="E72" s="44">
        <v>46</v>
      </c>
      <c r="F72" s="44">
        <v>45</v>
      </c>
      <c r="G72" s="45">
        <f>SUM(E72+F72)</f>
        <v>91</v>
      </c>
      <c r="H72" s="46">
        <f>(G72-D72)</f>
        <v>88</v>
      </c>
      <c r="I72" s="44">
        <v>41</v>
      </c>
      <c r="J72" s="45">
        <v>42</v>
      </c>
      <c r="K72" s="45">
        <f>SUM(I72:J72)</f>
        <v>83</v>
      </c>
      <c r="L72" s="47">
        <f>+(K72-D72)</f>
        <v>80</v>
      </c>
      <c r="M72" s="64">
        <f>SUM(H72+L72)</f>
        <v>168</v>
      </c>
      <c r="N72" s="48">
        <f>(G72+K72)</f>
        <v>174</v>
      </c>
      <c r="O72" s="57">
        <v>27431</v>
      </c>
    </row>
    <row r="73" spans="1:15">
      <c r="A73" s="56" t="s">
        <v>104</v>
      </c>
      <c r="B73" s="53" t="s">
        <v>94</v>
      </c>
      <c r="C73" s="45">
        <v>4.7</v>
      </c>
      <c r="D73" s="54">
        <v>5</v>
      </c>
      <c r="E73" s="44">
        <v>43</v>
      </c>
      <c r="F73" s="44">
        <v>47</v>
      </c>
      <c r="G73" s="45">
        <f>SUM(E73+F73)</f>
        <v>90</v>
      </c>
      <c r="H73" s="46">
        <f>(G73-D73)</f>
        <v>85</v>
      </c>
      <c r="I73" s="44">
        <v>45</v>
      </c>
      <c r="J73" s="45">
        <v>39</v>
      </c>
      <c r="K73" s="45">
        <f>SUM(I73:J73)</f>
        <v>84</v>
      </c>
      <c r="L73" s="47">
        <f>+(K73-D73)</f>
        <v>79</v>
      </c>
      <c r="M73" s="64">
        <f>SUM(H73+L73)</f>
        <v>164</v>
      </c>
      <c r="N73" s="48">
        <f>(G73+K73)</f>
        <v>174</v>
      </c>
      <c r="O73" s="57">
        <v>26705</v>
      </c>
    </row>
    <row r="74" spans="1:15">
      <c r="A74" s="56" t="s">
        <v>110</v>
      </c>
      <c r="B74" s="53" t="s">
        <v>42</v>
      </c>
      <c r="C74" s="45">
        <v>5.0999999999999996</v>
      </c>
      <c r="D74" s="54">
        <v>5</v>
      </c>
      <c r="E74" s="44">
        <v>40</v>
      </c>
      <c r="F74" s="44">
        <v>46</v>
      </c>
      <c r="G74" s="45">
        <f>SUM(E74+F74)</f>
        <v>86</v>
      </c>
      <c r="H74" s="46">
        <f>(G74-D74)</f>
        <v>81</v>
      </c>
      <c r="I74" s="44">
        <v>47</v>
      </c>
      <c r="J74" s="45">
        <v>41</v>
      </c>
      <c r="K74" s="45">
        <f>SUM(I74:J74)</f>
        <v>88</v>
      </c>
      <c r="L74" s="47">
        <f>+(K74-D74)</f>
        <v>83</v>
      </c>
      <c r="M74" s="64">
        <f>SUM(H74+L74)</f>
        <v>164</v>
      </c>
      <c r="N74" s="48">
        <f>(G74+K74)</f>
        <v>174</v>
      </c>
      <c r="O74" s="57">
        <v>24957</v>
      </c>
    </row>
    <row r="75" spans="1:15">
      <c r="A75" s="56" t="s">
        <v>125</v>
      </c>
      <c r="B75" s="53" t="s">
        <v>56</v>
      </c>
      <c r="C75" s="45">
        <v>6</v>
      </c>
      <c r="D75" s="54">
        <v>6</v>
      </c>
      <c r="E75" s="44">
        <v>42</v>
      </c>
      <c r="F75" s="44">
        <v>44</v>
      </c>
      <c r="G75" s="45">
        <f>SUM(E75+F75)</f>
        <v>86</v>
      </c>
      <c r="H75" s="46">
        <f>(G75-D75)</f>
        <v>80</v>
      </c>
      <c r="I75" s="44">
        <v>41</v>
      </c>
      <c r="J75" s="45">
        <v>47</v>
      </c>
      <c r="K75" s="45">
        <f>SUM(I75:J75)</f>
        <v>88</v>
      </c>
      <c r="L75" s="47">
        <f>+(K75-D75)</f>
        <v>82</v>
      </c>
      <c r="M75" s="64">
        <f>SUM(H75+L75)</f>
        <v>162</v>
      </c>
      <c r="N75" s="48">
        <f>(G75+K75)</f>
        <v>174</v>
      </c>
      <c r="O75" s="57">
        <v>29104</v>
      </c>
    </row>
    <row r="76" spans="1:15">
      <c r="A76" s="56" t="s">
        <v>109</v>
      </c>
      <c r="B76" s="53" t="s">
        <v>42</v>
      </c>
      <c r="C76" s="45">
        <v>5</v>
      </c>
      <c r="D76" s="54">
        <v>5</v>
      </c>
      <c r="E76" s="44">
        <v>43</v>
      </c>
      <c r="F76" s="44">
        <v>49</v>
      </c>
      <c r="G76" s="45">
        <f>SUM(E76+F76)</f>
        <v>92</v>
      </c>
      <c r="H76" s="46">
        <f>(G76-D76)</f>
        <v>87</v>
      </c>
      <c r="I76" s="44">
        <v>41</v>
      </c>
      <c r="J76" s="45">
        <v>43</v>
      </c>
      <c r="K76" s="45">
        <f>SUM(I76:J76)</f>
        <v>84</v>
      </c>
      <c r="L76" s="47">
        <f>+(K76-D76)</f>
        <v>79</v>
      </c>
      <c r="M76" s="64">
        <f>SUM(H76+L76)</f>
        <v>166</v>
      </c>
      <c r="N76" s="48">
        <f>(G76+K76)</f>
        <v>176</v>
      </c>
      <c r="O76" s="57">
        <v>37089</v>
      </c>
    </row>
    <row r="77" spans="1:15">
      <c r="A77" s="56" t="s">
        <v>156</v>
      </c>
      <c r="B77" s="53" t="s">
        <v>42</v>
      </c>
      <c r="C77" s="45">
        <v>8.3000000000000007</v>
      </c>
      <c r="D77" s="54">
        <v>9</v>
      </c>
      <c r="E77" s="44">
        <v>43</v>
      </c>
      <c r="F77" s="44">
        <v>45</v>
      </c>
      <c r="G77" s="45">
        <f>SUM(E77+F77)</f>
        <v>88</v>
      </c>
      <c r="H77" s="46">
        <f>(G77-D77)</f>
        <v>79</v>
      </c>
      <c r="I77" s="44">
        <v>48</v>
      </c>
      <c r="J77" s="45">
        <v>40</v>
      </c>
      <c r="K77" s="45">
        <f>SUM(I77:J77)</f>
        <v>88</v>
      </c>
      <c r="L77" s="47">
        <f>+(K77-D77)</f>
        <v>79</v>
      </c>
      <c r="M77" s="64">
        <f>SUM(H77+L77)</f>
        <v>158</v>
      </c>
      <c r="N77" s="48">
        <f>(G77+K77)</f>
        <v>176</v>
      </c>
      <c r="O77" s="57">
        <v>30019</v>
      </c>
    </row>
    <row r="78" spans="1:15">
      <c r="A78" s="56" t="s">
        <v>121</v>
      </c>
      <c r="B78" s="53" t="s">
        <v>94</v>
      </c>
      <c r="C78" s="45">
        <v>5.9</v>
      </c>
      <c r="D78" s="54">
        <v>6</v>
      </c>
      <c r="E78" s="44">
        <v>47</v>
      </c>
      <c r="F78" s="44">
        <v>41</v>
      </c>
      <c r="G78" s="45">
        <f>SUM(E78+F78)</f>
        <v>88</v>
      </c>
      <c r="H78" s="46">
        <f>(G78-D78)</f>
        <v>82</v>
      </c>
      <c r="I78" s="44">
        <v>43</v>
      </c>
      <c r="J78" s="45">
        <v>45</v>
      </c>
      <c r="K78" s="45">
        <f>SUM(I78:J78)</f>
        <v>88</v>
      </c>
      <c r="L78" s="47">
        <f>+(K78-D78)</f>
        <v>82</v>
      </c>
      <c r="M78" s="64">
        <f>SUM(H78+L78)</f>
        <v>164</v>
      </c>
      <c r="N78" s="48">
        <f>(G78+K78)</f>
        <v>176</v>
      </c>
      <c r="O78" s="57">
        <v>31172</v>
      </c>
    </row>
    <row r="79" spans="1:15">
      <c r="A79" s="56" t="s">
        <v>134</v>
      </c>
      <c r="B79" s="53" t="s">
        <v>49</v>
      </c>
      <c r="C79" s="45">
        <v>7.1</v>
      </c>
      <c r="D79" s="54">
        <v>7</v>
      </c>
      <c r="E79" s="44">
        <v>46</v>
      </c>
      <c r="F79" s="44">
        <v>41</v>
      </c>
      <c r="G79" s="45">
        <f>SUM(E79+F79)</f>
        <v>87</v>
      </c>
      <c r="H79" s="46">
        <f>(G79-D79)</f>
        <v>80</v>
      </c>
      <c r="I79" s="44">
        <v>43</v>
      </c>
      <c r="J79" s="45">
        <v>46</v>
      </c>
      <c r="K79" s="45">
        <f>SUM(I79:J79)</f>
        <v>89</v>
      </c>
      <c r="L79" s="47">
        <f>+(K79-D79)</f>
        <v>82</v>
      </c>
      <c r="M79" s="64">
        <f>SUM(H79+L79)</f>
        <v>162</v>
      </c>
      <c r="N79" s="48">
        <f>(G79+K79)</f>
        <v>176</v>
      </c>
      <c r="O79" s="57">
        <v>21943</v>
      </c>
    </row>
    <row r="80" spans="1:15">
      <c r="A80" s="56" t="s">
        <v>155</v>
      </c>
      <c r="B80" s="53" t="s">
        <v>56</v>
      </c>
      <c r="C80" s="45">
        <v>8.1999999999999993</v>
      </c>
      <c r="D80" s="54">
        <v>8</v>
      </c>
      <c r="E80" s="44">
        <v>44</v>
      </c>
      <c r="F80" s="44">
        <v>42</v>
      </c>
      <c r="G80" s="45">
        <f>SUM(E80+F80)</f>
        <v>86</v>
      </c>
      <c r="H80" s="46">
        <f>(G80-D80)</f>
        <v>78</v>
      </c>
      <c r="I80" s="44">
        <v>47</v>
      </c>
      <c r="J80" s="45">
        <v>43</v>
      </c>
      <c r="K80" s="45">
        <f>SUM(I80:J80)</f>
        <v>90</v>
      </c>
      <c r="L80" s="47">
        <f>+(K80-D80)</f>
        <v>82</v>
      </c>
      <c r="M80" s="64">
        <f>SUM(H80+L80)</f>
        <v>160</v>
      </c>
      <c r="N80" s="48">
        <f>(G80+K80)</f>
        <v>176</v>
      </c>
      <c r="O80" s="57">
        <v>25461</v>
      </c>
    </row>
    <row r="81" spans="1:15">
      <c r="A81" s="56" t="s">
        <v>137</v>
      </c>
      <c r="B81" s="53" t="s">
        <v>35</v>
      </c>
      <c r="C81" s="45">
        <v>7.2</v>
      </c>
      <c r="D81" s="54">
        <v>7</v>
      </c>
      <c r="E81" s="44">
        <v>45</v>
      </c>
      <c r="F81" s="44">
        <v>45</v>
      </c>
      <c r="G81" s="45">
        <f>SUM(E81+F81)</f>
        <v>90</v>
      </c>
      <c r="H81" s="46">
        <f>(G81-D81)</f>
        <v>83</v>
      </c>
      <c r="I81" s="44">
        <v>44</v>
      </c>
      <c r="J81" s="45">
        <v>43</v>
      </c>
      <c r="K81" s="45">
        <f>SUM(I81:J81)</f>
        <v>87</v>
      </c>
      <c r="L81" s="47">
        <f>+(K81-D81)</f>
        <v>80</v>
      </c>
      <c r="M81" s="64">
        <f>SUM(H81+L81)</f>
        <v>163</v>
      </c>
      <c r="N81" s="48">
        <f>(G81+K81)</f>
        <v>177</v>
      </c>
      <c r="O81" s="57">
        <v>25774</v>
      </c>
    </row>
    <row r="82" spans="1:15">
      <c r="A82" s="56" t="s">
        <v>152</v>
      </c>
      <c r="B82" s="53" t="s">
        <v>49</v>
      </c>
      <c r="C82" s="45">
        <v>8</v>
      </c>
      <c r="D82" s="54">
        <v>8</v>
      </c>
      <c r="E82" s="44">
        <v>40</v>
      </c>
      <c r="F82" s="44">
        <v>48</v>
      </c>
      <c r="G82" s="45">
        <f>SUM(E82+F82)</f>
        <v>88</v>
      </c>
      <c r="H82" s="46">
        <f>(G82-D82)</f>
        <v>80</v>
      </c>
      <c r="I82" s="44">
        <v>45</v>
      </c>
      <c r="J82" s="45">
        <v>44</v>
      </c>
      <c r="K82" s="45">
        <f>SUM(I82:J82)</f>
        <v>89</v>
      </c>
      <c r="L82" s="47">
        <f>+(K82-D82)</f>
        <v>81</v>
      </c>
      <c r="M82" s="64">
        <f>SUM(H82+L82)</f>
        <v>161</v>
      </c>
      <c r="N82" s="48">
        <f>(G82+K82)</f>
        <v>177</v>
      </c>
      <c r="O82" s="57">
        <v>23539</v>
      </c>
    </row>
    <row r="83" spans="1:15">
      <c r="A83" s="56" t="s">
        <v>159</v>
      </c>
      <c r="B83" s="53" t="s">
        <v>35</v>
      </c>
      <c r="C83" s="45">
        <v>8.5</v>
      </c>
      <c r="D83" s="54">
        <v>9</v>
      </c>
      <c r="E83" s="44">
        <v>46</v>
      </c>
      <c r="F83" s="44">
        <v>48</v>
      </c>
      <c r="G83" s="45">
        <f>SUM(E83+F83)</f>
        <v>94</v>
      </c>
      <c r="H83" s="46">
        <f>(G83-D83)</f>
        <v>85</v>
      </c>
      <c r="I83" s="44">
        <v>40</v>
      </c>
      <c r="J83" s="45">
        <v>44</v>
      </c>
      <c r="K83" s="45">
        <f>SUM(I83:J83)</f>
        <v>84</v>
      </c>
      <c r="L83" s="47">
        <f>+(K83-D83)</f>
        <v>75</v>
      </c>
      <c r="M83" s="64">
        <f>SUM(H83+L83)</f>
        <v>160</v>
      </c>
      <c r="N83" s="48">
        <f>(G83+K83)</f>
        <v>178</v>
      </c>
      <c r="O83" s="57">
        <v>27653</v>
      </c>
    </row>
    <row r="84" spans="1:15">
      <c r="A84" s="56" t="s">
        <v>124</v>
      </c>
      <c r="B84" s="53" t="s">
        <v>49</v>
      </c>
      <c r="C84" s="45">
        <v>6</v>
      </c>
      <c r="D84" s="54">
        <v>6</v>
      </c>
      <c r="E84" s="44">
        <v>43</v>
      </c>
      <c r="F84" s="44">
        <v>48</v>
      </c>
      <c r="G84" s="45">
        <f>SUM(E84+F84)</f>
        <v>91</v>
      </c>
      <c r="H84" s="46">
        <f>(G84-D84)</f>
        <v>85</v>
      </c>
      <c r="I84" s="44">
        <v>44</v>
      </c>
      <c r="J84" s="45">
        <v>43</v>
      </c>
      <c r="K84" s="45">
        <f>SUM(I84:J84)</f>
        <v>87</v>
      </c>
      <c r="L84" s="47">
        <f>+(K84-D84)</f>
        <v>81</v>
      </c>
      <c r="M84" s="64">
        <f>SUM(H84+L84)</f>
        <v>166</v>
      </c>
      <c r="N84" s="48">
        <f>(G84+K84)</f>
        <v>178</v>
      </c>
      <c r="O84" s="57">
        <v>29087</v>
      </c>
    </row>
    <row r="85" spans="1:15">
      <c r="A85" s="56" t="s">
        <v>79</v>
      </c>
      <c r="B85" s="53" t="s">
        <v>56</v>
      </c>
      <c r="C85" s="45">
        <v>2.5</v>
      </c>
      <c r="D85" s="54">
        <v>2</v>
      </c>
      <c r="E85" s="44">
        <v>43</v>
      </c>
      <c r="F85" s="44">
        <v>47</v>
      </c>
      <c r="G85" s="45">
        <f>SUM(E85+F85)</f>
        <v>90</v>
      </c>
      <c r="H85" s="46">
        <f>(G85-D85)</f>
        <v>88</v>
      </c>
      <c r="I85" s="44">
        <v>46</v>
      </c>
      <c r="J85" s="45">
        <v>42</v>
      </c>
      <c r="K85" s="45">
        <f>SUM(I85:J85)</f>
        <v>88</v>
      </c>
      <c r="L85" s="47">
        <f>+(K85-D85)</f>
        <v>86</v>
      </c>
      <c r="M85" s="64">
        <f>SUM(H85+L85)</f>
        <v>174</v>
      </c>
      <c r="N85" s="48">
        <f>(G85+K85)</f>
        <v>178</v>
      </c>
      <c r="O85" s="57">
        <v>31195</v>
      </c>
    </row>
    <row r="86" spans="1:15">
      <c r="A86" s="56" t="s">
        <v>100</v>
      </c>
      <c r="B86" s="53" t="s">
        <v>42</v>
      </c>
      <c r="C86" s="45">
        <v>4</v>
      </c>
      <c r="D86" s="54">
        <v>4</v>
      </c>
      <c r="E86" s="44">
        <v>43</v>
      </c>
      <c r="F86" s="44">
        <v>44</v>
      </c>
      <c r="G86" s="45">
        <f>SUM(E86+F86)</f>
        <v>87</v>
      </c>
      <c r="H86" s="46">
        <f>(G86-D86)</f>
        <v>83</v>
      </c>
      <c r="I86" s="44">
        <v>44</v>
      </c>
      <c r="J86" s="45">
        <v>47</v>
      </c>
      <c r="K86" s="45">
        <f>SUM(I86:J86)</f>
        <v>91</v>
      </c>
      <c r="L86" s="47">
        <f>+(K86-D86)</f>
        <v>87</v>
      </c>
      <c r="M86" s="64">
        <f>SUM(H86+L86)</f>
        <v>170</v>
      </c>
      <c r="N86" s="48">
        <f>(G86+K86)</f>
        <v>178</v>
      </c>
      <c r="O86" s="57">
        <v>29632</v>
      </c>
    </row>
    <row r="87" spans="1:15">
      <c r="A87" s="56" t="s">
        <v>129</v>
      </c>
      <c r="B87" s="53" t="s">
        <v>51</v>
      </c>
      <c r="C87" s="45">
        <v>6.7</v>
      </c>
      <c r="D87" s="54">
        <v>7</v>
      </c>
      <c r="E87" s="44">
        <v>47</v>
      </c>
      <c r="F87" s="44">
        <v>45</v>
      </c>
      <c r="G87" s="45">
        <f>SUM(E87+F87)</f>
        <v>92</v>
      </c>
      <c r="H87" s="46">
        <f>(G87-D87)</f>
        <v>85</v>
      </c>
      <c r="I87" s="44">
        <v>45</v>
      </c>
      <c r="J87" s="45">
        <v>42</v>
      </c>
      <c r="K87" s="45">
        <f>SUM(I87:J87)</f>
        <v>87</v>
      </c>
      <c r="L87" s="47">
        <f>+(K87-D87)</f>
        <v>80</v>
      </c>
      <c r="M87" s="64">
        <f>SUM(H87+L87)</f>
        <v>165</v>
      </c>
      <c r="N87" s="48">
        <f>(G87+K87)</f>
        <v>179</v>
      </c>
      <c r="O87" s="57">
        <v>21330</v>
      </c>
    </row>
    <row r="88" spans="1:15">
      <c r="A88" s="56" t="s">
        <v>173</v>
      </c>
      <c r="B88" s="53" t="s">
        <v>54</v>
      </c>
      <c r="C88" s="45">
        <v>9.8000000000000007</v>
      </c>
      <c r="D88" s="54">
        <v>10</v>
      </c>
      <c r="E88" s="44">
        <v>45</v>
      </c>
      <c r="F88" s="44">
        <v>44</v>
      </c>
      <c r="G88" s="45">
        <f>SUM(E88+F88)</f>
        <v>89</v>
      </c>
      <c r="H88" s="46">
        <f>(G88-D88)</f>
        <v>79</v>
      </c>
      <c r="I88" s="44">
        <v>48</v>
      </c>
      <c r="J88" s="45">
        <v>42</v>
      </c>
      <c r="K88" s="45">
        <f>SUM(I88:J88)</f>
        <v>90</v>
      </c>
      <c r="L88" s="47">
        <f>+(K88-D88)</f>
        <v>80</v>
      </c>
      <c r="M88" s="64">
        <f>SUM(H88+L88)</f>
        <v>159</v>
      </c>
      <c r="N88" s="48">
        <f>(G88+K88)</f>
        <v>179</v>
      </c>
      <c r="O88" s="57">
        <v>35437</v>
      </c>
    </row>
    <row r="89" spans="1:15">
      <c r="A89" s="56" t="s">
        <v>116</v>
      </c>
      <c r="B89" s="53" t="s">
        <v>56</v>
      </c>
      <c r="C89" s="45">
        <v>5.4</v>
      </c>
      <c r="D89" s="54">
        <v>5</v>
      </c>
      <c r="E89" s="44">
        <v>43</v>
      </c>
      <c r="F89" s="44">
        <v>47</v>
      </c>
      <c r="G89" s="45">
        <f>SUM(E89+F89)</f>
        <v>90</v>
      </c>
      <c r="H89" s="46">
        <f>(G89-D89)</f>
        <v>85</v>
      </c>
      <c r="I89" s="44">
        <v>45</v>
      </c>
      <c r="J89" s="45">
        <v>45</v>
      </c>
      <c r="K89" s="45">
        <f>SUM(I89:J89)</f>
        <v>90</v>
      </c>
      <c r="L89" s="47">
        <f>+(K89-D89)</f>
        <v>85</v>
      </c>
      <c r="M89" s="64">
        <f>SUM(H89+L89)</f>
        <v>170</v>
      </c>
      <c r="N89" s="48">
        <f>(G89+K89)</f>
        <v>180</v>
      </c>
      <c r="O89" s="57">
        <v>35313</v>
      </c>
    </row>
    <row r="90" spans="1:15">
      <c r="A90" s="56" t="s">
        <v>154</v>
      </c>
      <c r="B90" s="53" t="s">
        <v>56</v>
      </c>
      <c r="C90" s="45">
        <v>8.1</v>
      </c>
      <c r="D90" s="54">
        <v>8</v>
      </c>
      <c r="E90" s="44">
        <v>42</v>
      </c>
      <c r="F90" s="44">
        <v>50</v>
      </c>
      <c r="G90" s="45">
        <f>SUM(E90+F90)</f>
        <v>92</v>
      </c>
      <c r="H90" s="46">
        <f>(G90-D90)</f>
        <v>84</v>
      </c>
      <c r="I90" s="44">
        <v>43</v>
      </c>
      <c r="J90" s="45">
        <v>46</v>
      </c>
      <c r="K90" s="45">
        <f>SUM(I90:J90)</f>
        <v>89</v>
      </c>
      <c r="L90" s="47">
        <f>+(K90-D90)</f>
        <v>81</v>
      </c>
      <c r="M90" s="64">
        <f>SUM(H90+L90)</f>
        <v>165</v>
      </c>
      <c r="N90" s="48">
        <f>(G90+K90)</f>
        <v>181</v>
      </c>
      <c r="O90" s="57">
        <v>30789</v>
      </c>
    </row>
    <row r="91" spans="1:15">
      <c r="A91" s="56" t="s">
        <v>102</v>
      </c>
      <c r="B91" s="53" t="s">
        <v>94</v>
      </c>
      <c r="C91" s="45">
        <v>4.5</v>
      </c>
      <c r="D91" s="54">
        <v>4</v>
      </c>
      <c r="E91" s="44">
        <v>42</v>
      </c>
      <c r="F91" s="44">
        <v>47</v>
      </c>
      <c r="G91" s="45">
        <f>SUM(E91+F91)</f>
        <v>89</v>
      </c>
      <c r="H91" s="46">
        <f>(G91-D91)</f>
        <v>85</v>
      </c>
      <c r="I91" s="44">
        <v>48</v>
      </c>
      <c r="J91" s="45">
        <v>45</v>
      </c>
      <c r="K91" s="45">
        <f>SUM(I91:J91)</f>
        <v>93</v>
      </c>
      <c r="L91" s="47">
        <f>+(K91-D91)</f>
        <v>89</v>
      </c>
      <c r="M91" s="64">
        <f>SUM(H91+L91)</f>
        <v>174</v>
      </c>
      <c r="N91" s="48">
        <f>(G91+K91)</f>
        <v>182</v>
      </c>
      <c r="O91" s="57">
        <v>28353</v>
      </c>
    </row>
    <row r="92" spans="1:15">
      <c r="A92" s="56" t="s">
        <v>113</v>
      </c>
      <c r="B92" s="53" t="s">
        <v>78</v>
      </c>
      <c r="C92" s="45">
        <v>5.0999999999999996</v>
      </c>
      <c r="D92" s="54">
        <v>5</v>
      </c>
      <c r="E92" s="44">
        <v>42</v>
      </c>
      <c r="F92" s="44">
        <v>47</v>
      </c>
      <c r="G92" s="45">
        <f>SUM(E92+F92)</f>
        <v>89</v>
      </c>
      <c r="H92" s="46">
        <f>(G92-D92)</f>
        <v>84</v>
      </c>
      <c r="I92" s="44">
        <v>45</v>
      </c>
      <c r="J92" s="45">
        <v>48</v>
      </c>
      <c r="K92" s="45">
        <f>SUM(I92:J92)</f>
        <v>93</v>
      </c>
      <c r="L92" s="47">
        <f>+(K92-D92)</f>
        <v>88</v>
      </c>
      <c r="M92" s="64">
        <f>SUM(H92+L92)</f>
        <v>172</v>
      </c>
      <c r="N92" s="48">
        <f>(G92+K92)</f>
        <v>182</v>
      </c>
      <c r="O92" s="57">
        <v>28020</v>
      </c>
    </row>
    <row r="93" spans="1:15">
      <c r="A93" s="56" t="s">
        <v>131</v>
      </c>
      <c r="B93" s="53" t="s">
        <v>42</v>
      </c>
      <c r="C93" s="45">
        <v>6.7</v>
      </c>
      <c r="D93" s="54">
        <v>7</v>
      </c>
      <c r="E93" s="44">
        <v>43</v>
      </c>
      <c r="F93" s="44">
        <v>50</v>
      </c>
      <c r="G93" s="45">
        <f>SUM(E93+F93)</f>
        <v>93</v>
      </c>
      <c r="H93" s="46">
        <f>(G93-D93)</f>
        <v>86</v>
      </c>
      <c r="I93" s="44">
        <v>48</v>
      </c>
      <c r="J93" s="45">
        <v>42</v>
      </c>
      <c r="K93" s="45">
        <f>SUM(I93:J93)</f>
        <v>90</v>
      </c>
      <c r="L93" s="47">
        <f>+(K93-D93)</f>
        <v>83</v>
      </c>
      <c r="M93" s="64">
        <f>SUM(H93+L93)</f>
        <v>169</v>
      </c>
      <c r="N93" s="48">
        <f>(G93+K93)</f>
        <v>183</v>
      </c>
      <c r="O93" s="57">
        <v>35013</v>
      </c>
    </row>
    <row r="94" spans="1:15">
      <c r="A94" s="56" t="s">
        <v>167</v>
      </c>
      <c r="B94" s="53" t="s">
        <v>49</v>
      </c>
      <c r="C94" s="45">
        <v>9.3000000000000007</v>
      </c>
      <c r="D94" s="54">
        <v>10</v>
      </c>
      <c r="E94" s="44">
        <v>47</v>
      </c>
      <c r="F94" s="44">
        <v>49</v>
      </c>
      <c r="G94" s="45">
        <f>SUM(E94+F94)</f>
        <v>96</v>
      </c>
      <c r="H94" s="46">
        <f>(G94-D94)</f>
        <v>86</v>
      </c>
      <c r="I94" s="44">
        <v>47</v>
      </c>
      <c r="J94" s="45">
        <v>41</v>
      </c>
      <c r="K94" s="45">
        <f>SUM(I94:J94)</f>
        <v>88</v>
      </c>
      <c r="L94" s="47">
        <f>+(K94-D94)</f>
        <v>78</v>
      </c>
      <c r="M94" s="64">
        <f>SUM(H94+L94)</f>
        <v>164</v>
      </c>
      <c r="N94" s="48">
        <f>(G94+K94)</f>
        <v>184</v>
      </c>
      <c r="O94" s="57">
        <v>21863</v>
      </c>
    </row>
    <row r="95" spans="1:15">
      <c r="A95" s="56" t="s">
        <v>174</v>
      </c>
      <c r="B95" s="53" t="s">
        <v>94</v>
      </c>
      <c r="C95" s="45">
        <v>9.9</v>
      </c>
      <c r="D95" s="54">
        <v>10</v>
      </c>
      <c r="E95" s="44">
        <v>52</v>
      </c>
      <c r="F95" s="44">
        <v>44</v>
      </c>
      <c r="G95" s="45">
        <f>SUM(E95+F95)</f>
        <v>96</v>
      </c>
      <c r="H95" s="46">
        <f>(G95-D95)</f>
        <v>86</v>
      </c>
      <c r="I95" s="44">
        <v>42</v>
      </c>
      <c r="J95" s="45">
        <v>46</v>
      </c>
      <c r="K95" s="45">
        <f>SUM(I95:J95)</f>
        <v>88</v>
      </c>
      <c r="L95" s="47">
        <f>+(K95-D95)</f>
        <v>78</v>
      </c>
      <c r="M95" s="64">
        <f>SUM(H95+L95)</f>
        <v>164</v>
      </c>
      <c r="N95" s="48">
        <f>(G95+K95)</f>
        <v>184</v>
      </c>
      <c r="O95" s="57">
        <v>26952</v>
      </c>
    </row>
    <row r="96" spans="1:15">
      <c r="A96" s="56" t="s">
        <v>96</v>
      </c>
      <c r="B96" s="53" t="s">
        <v>56</v>
      </c>
      <c r="C96" s="45">
        <v>3.6</v>
      </c>
      <c r="D96" s="54">
        <v>3</v>
      </c>
      <c r="E96" s="44">
        <v>48</v>
      </c>
      <c r="F96" s="44">
        <v>45</v>
      </c>
      <c r="G96" s="45">
        <f>SUM(E96+F96)</f>
        <v>93</v>
      </c>
      <c r="H96" s="46">
        <f>(G96-D96)</f>
        <v>90</v>
      </c>
      <c r="I96" s="44">
        <v>45</v>
      </c>
      <c r="J96" s="45">
        <v>46</v>
      </c>
      <c r="K96" s="45">
        <f>SUM(I96:J96)</f>
        <v>91</v>
      </c>
      <c r="L96" s="47">
        <f>+(K96-D96)</f>
        <v>88</v>
      </c>
      <c r="M96" s="64">
        <f>SUM(H96+L96)</f>
        <v>178</v>
      </c>
      <c r="N96" s="48">
        <f>(G96+K96)</f>
        <v>184</v>
      </c>
      <c r="O96" s="57">
        <v>20973</v>
      </c>
    </row>
    <row r="97" spans="1:15">
      <c r="A97" s="56" t="s">
        <v>133</v>
      </c>
      <c r="B97" s="53" t="s">
        <v>39</v>
      </c>
      <c r="C97" s="45">
        <v>6.9</v>
      </c>
      <c r="D97" s="54">
        <v>7</v>
      </c>
      <c r="E97" s="44">
        <v>45</v>
      </c>
      <c r="F97" s="44">
        <v>45</v>
      </c>
      <c r="G97" s="45">
        <f>SUM(E97+F97)</f>
        <v>90</v>
      </c>
      <c r="H97" s="46">
        <f>(G97-D97)</f>
        <v>83</v>
      </c>
      <c r="I97" s="44">
        <v>50</v>
      </c>
      <c r="J97" s="45">
        <v>44</v>
      </c>
      <c r="K97" s="45">
        <f>SUM(I97:J97)</f>
        <v>94</v>
      </c>
      <c r="L97" s="47">
        <f>+(K97-D97)</f>
        <v>87</v>
      </c>
      <c r="M97" s="64">
        <f>SUM(H97+L97)</f>
        <v>170</v>
      </c>
      <c r="N97" s="48">
        <f>(G97+K97)</f>
        <v>184</v>
      </c>
      <c r="O97" s="57">
        <v>31084</v>
      </c>
    </row>
    <row r="98" spans="1:15">
      <c r="A98" s="56" t="s">
        <v>146</v>
      </c>
      <c r="B98" s="53" t="s">
        <v>42</v>
      </c>
      <c r="C98" s="45">
        <v>7.7</v>
      </c>
      <c r="D98" s="54">
        <v>8</v>
      </c>
      <c r="E98" s="44">
        <v>45</v>
      </c>
      <c r="F98" s="44">
        <v>47</v>
      </c>
      <c r="G98" s="45">
        <f>SUM(E98+F98)</f>
        <v>92</v>
      </c>
      <c r="H98" s="46">
        <f>(G98-D98)</f>
        <v>84</v>
      </c>
      <c r="I98" s="44">
        <v>47</v>
      </c>
      <c r="J98" s="45">
        <v>46</v>
      </c>
      <c r="K98" s="45">
        <f>SUM(I98:J98)</f>
        <v>93</v>
      </c>
      <c r="L98" s="47">
        <f>+(K98-D98)</f>
        <v>85</v>
      </c>
      <c r="M98" s="64">
        <f>SUM(H98+L98)</f>
        <v>169</v>
      </c>
      <c r="N98" s="48">
        <f>(G98+K98)</f>
        <v>185</v>
      </c>
      <c r="O98" s="57">
        <v>27831</v>
      </c>
    </row>
    <row r="99" spans="1:15">
      <c r="A99" s="56" t="s">
        <v>130</v>
      </c>
      <c r="B99" s="53" t="s">
        <v>37</v>
      </c>
      <c r="C99" s="45">
        <v>6.7</v>
      </c>
      <c r="D99" s="54">
        <v>7</v>
      </c>
      <c r="E99" s="44">
        <v>47</v>
      </c>
      <c r="F99" s="44">
        <v>50</v>
      </c>
      <c r="G99" s="45">
        <f>SUM(E99+F99)</f>
        <v>97</v>
      </c>
      <c r="H99" s="46">
        <f>(G99-D99)</f>
        <v>90</v>
      </c>
      <c r="I99" s="44">
        <v>42</v>
      </c>
      <c r="J99" s="45">
        <v>47</v>
      </c>
      <c r="K99" s="45">
        <f>SUM(I99:J99)</f>
        <v>89</v>
      </c>
      <c r="L99" s="47">
        <f>+(K99-D99)</f>
        <v>82</v>
      </c>
      <c r="M99" s="64">
        <f>SUM(H99+L99)</f>
        <v>172</v>
      </c>
      <c r="N99" s="48">
        <f>(G99+K99)</f>
        <v>186</v>
      </c>
      <c r="O99" s="57">
        <v>23045</v>
      </c>
    </row>
    <row r="100" spans="1:15">
      <c r="A100" s="56" t="s">
        <v>128</v>
      </c>
      <c r="B100" s="53" t="s">
        <v>42</v>
      </c>
      <c r="C100" s="45">
        <v>6.5</v>
      </c>
      <c r="D100" s="54">
        <v>7</v>
      </c>
      <c r="E100" s="44">
        <v>48</v>
      </c>
      <c r="F100" s="44">
        <v>48</v>
      </c>
      <c r="G100" s="45">
        <f>SUM(E100+F100)</f>
        <v>96</v>
      </c>
      <c r="H100" s="46">
        <f>(G100-D100)</f>
        <v>89</v>
      </c>
      <c r="I100" s="44">
        <v>46</v>
      </c>
      <c r="J100" s="45">
        <v>44</v>
      </c>
      <c r="K100" s="45">
        <f>SUM(I100:J100)</f>
        <v>90</v>
      </c>
      <c r="L100" s="47">
        <f>+(K100-D100)</f>
        <v>83</v>
      </c>
      <c r="M100" s="64">
        <f>SUM(H100+L100)</f>
        <v>172</v>
      </c>
      <c r="N100" s="48">
        <f>(G100+K100)</f>
        <v>186</v>
      </c>
      <c r="O100" s="57">
        <v>29608</v>
      </c>
    </row>
    <row r="101" spans="1:15">
      <c r="A101" s="56" t="s">
        <v>169</v>
      </c>
      <c r="B101" s="53" t="s">
        <v>94</v>
      </c>
      <c r="C101" s="45">
        <v>9.6</v>
      </c>
      <c r="D101" s="54">
        <v>10</v>
      </c>
      <c r="E101" s="44">
        <v>46</v>
      </c>
      <c r="F101" s="44">
        <v>45</v>
      </c>
      <c r="G101" s="45">
        <f>SUM(E101+F101)</f>
        <v>91</v>
      </c>
      <c r="H101" s="46">
        <f>(G101-D101)</f>
        <v>81</v>
      </c>
      <c r="I101" s="44">
        <v>47</v>
      </c>
      <c r="J101" s="45">
        <v>49</v>
      </c>
      <c r="K101" s="45">
        <f>SUM(I101:J101)</f>
        <v>96</v>
      </c>
      <c r="L101" s="47">
        <f>+(K101-D101)</f>
        <v>86</v>
      </c>
      <c r="M101" s="64">
        <f>SUM(H101+L101)</f>
        <v>167</v>
      </c>
      <c r="N101" s="48">
        <f>(G101+K101)</f>
        <v>187</v>
      </c>
      <c r="O101" s="57">
        <v>28131</v>
      </c>
    </row>
    <row r="102" spans="1:15">
      <c r="A102" s="56" t="s">
        <v>171</v>
      </c>
      <c r="B102" s="53" t="s">
        <v>54</v>
      </c>
      <c r="C102" s="45">
        <v>9.6999999999999993</v>
      </c>
      <c r="D102" s="54">
        <v>10</v>
      </c>
      <c r="E102" s="44">
        <v>52</v>
      </c>
      <c r="F102" s="44">
        <v>47</v>
      </c>
      <c r="G102" s="45">
        <f>SUM(E102+F102)</f>
        <v>99</v>
      </c>
      <c r="H102" s="46">
        <f>(G102-D102)</f>
        <v>89</v>
      </c>
      <c r="I102" s="44">
        <v>43</v>
      </c>
      <c r="J102" s="45">
        <v>46</v>
      </c>
      <c r="K102" s="45">
        <f>SUM(I102:J102)</f>
        <v>89</v>
      </c>
      <c r="L102" s="47">
        <f>+(K102-D102)</f>
        <v>79</v>
      </c>
      <c r="M102" s="64">
        <f>SUM(H102+L102)</f>
        <v>168</v>
      </c>
      <c r="N102" s="48">
        <f>(G102+K102)</f>
        <v>188</v>
      </c>
      <c r="O102" s="57">
        <v>27932</v>
      </c>
    </row>
    <row r="103" spans="1:15">
      <c r="A103" s="56" t="s">
        <v>165</v>
      </c>
      <c r="B103" s="53" t="s">
        <v>42</v>
      </c>
      <c r="C103" s="45">
        <v>9.1</v>
      </c>
      <c r="D103" s="54">
        <v>9</v>
      </c>
      <c r="E103" s="44">
        <v>46</v>
      </c>
      <c r="F103" s="44">
        <v>45</v>
      </c>
      <c r="G103" s="45">
        <f>SUM(E103+F103)</f>
        <v>91</v>
      </c>
      <c r="H103" s="46">
        <f>(G103-D103)</f>
        <v>82</v>
      </c>
      <c r="I103" s="44">
        <v>46</v>
      </c>
      <c r="J103" s="45">
        <v>54</v>
      </c>
      <c r="K103" s="45">
        <f>SUM(I103:J103)</f>
        <v>100</v>
      </c>
      <c r="L103" s="47">
        <f>+(K103-D103)</f>
        <v>91</v>
      </c>
      <c r="M103" s="64">
        <f>SUM(H103+L103)</f>
        <v>173</v>
      </c>
      <c r="N103" s="48">
        <f>(G103+K103)</f>
        <v>191</v>
      </c>
      <c r="O103" s="57">
        <v>37238</v>
      </c>
    </row>
    <row r="104" spans="1:15">
      <c r="A104" s="56" t="s">
        <v>161</v>
      </c>
      <c r="B104" s="53" t="s">
        <v>42</v>
      </c>
      <c r="C104" s="45">
        <v>8.6999999999999993</v>
      </c>
      <c r="D104" s="54">
        <v>9</v>
      </c>
      <c r="E104" s="44">
        <v>51</v>
      </c>
      <c r="F104" s="44">
        <v>55</v>
      </c>
      <c r="G104" s="45">
        <f>SUM(E104+F104)</f>
        <v>106</v>
      </c>
      <c r="H104" s="46">
        <f>(G104-D104)</f>
        <v>97</v>
      </c>
      <c r="I104" s="44">
        <v>44</v>
      </c>
      <c r="J104" s="45">
        <v>43</v>
      </c>
      <c r="K104" s="45">
        <f>SUM(I104:J104)</f>
        <v>87</v>
      </c>
      <c r="L104" s="47">
        <f>+(K104-D104)</f>
        <v>78</v>
      </c>
      <c r="M104" s="64">
        <f>SUM(H104+L104)</f>
        <v>175</v>
      </c>
      <c r="N104" s="48">
        <f>(G104+K104)</f>
        <v>193</v>
      </c>
      <c r="O104" s="57">
        <v>24517</v>
      </c>
    </row>
    <row r="105" spans="1:15">
      <c r="A105" s="56" t="s">
        <v>164</v>
      </c>
      <c r="B105" s="53" t="s">
        <v>94</v>
      </c>
      <c r="C105" s="45">
        <v>9.1</v>
      </c>
      <c r="D105" s="54">
        <v>9</v>
      </c>
      <c r="E105" s="44">
        <v>52</v>
      </c>
      <c r="F105" s="44">
        <v>50</v>
      </c>
      <c r="G105" s="45">
        <f>SUM(E105+F105)</f>
        <v>102</v>
      </c>
      <c r="H105" s="46">
        <f>(G105-D105)</f>
        <v>93</v>
      </c>
      <c r="I105" s="44">
        <v>43</v>
      </c>
      <c r="J105" s="45">
        <v>49</v>
      </c>
      <c r="K105" s="45">
        <f>SUM(I105:J105)</f>
        <v>92</v>
      </c>
      <c r="L105" s="47">
        <f>+(K105-D105)</f>
        <v>83</v>
      </c>
      <c r="M105" s="64">
        <f>SUM(H105+L105)</f>
        <v>176</v>
      </c>
      <c r="N105" s="48">
        <f>(G105+K105)</f>
        <v>194</v>
      </c>
      <c r="O105" s="57">
        <v>28532</v>
      </c>
    </row>
    <row r="106" spans="1:15">
      <c r="A106" s="56" t="s">
        <v>53</v>
      </c>
      <c r="B106" s="53" t="s">
        <v>54</v>
      </c>
      <c r="C106" s="45">
        <v>0.6</v>
      </c>
      <c r="D106" s="54">
        <v>0</v>
      </c>
      <c r="E106" s="45" t="s">
        <v>5</v>
      </c>
      <c r="F106" s="45" t="s">
        <v>335</v>
      </c>
      <c r="G106" s="45" t="s">
        <v>336</v>
      </c>
      <c r="H106" s="109" t="s">
        <v>11</v>
      </c>
      <c r="I106" s="44"/>
      <c r="J106" s="45"/>
      <c r="K106" s="45">
        <f>SUM(I106:J106)</f>
        <v>0</v>
      </c>
      <c r="L106" s="47">
        <f>+(K106-D106)</f>
        <v>0</v>
      </c>
      <c r="M106" s="158" t="s">
        <v>11</v>
      </c>
      <c r="N106" s="159" t="s">
        <v>11</v>
      </c>
      <c r="O106" s="57">
        <v>38833</v>
      </c>
    </row>
    <row r="107" spans="1:15">
      <c r="A107" s="56" t="s">
        <v>73</v>
      </c>
      <c r="B107" s="53" t="s">
        <v>35</v>
      </c>
      <c r="C107" s="45">
        <v>2.2000000000000002</v>
      </c>
      <c r="D107" s="54">
        <v>2</v>
      </c>
      <c r="E107" s="45" t="s">
        <v>5</v>
      </c>
      <c r="F107" s="45" t="s">
        <v>335</v>
      </c>
      <c r="G107" s="45" t="s">
        <v>336</v>
      </c>
      <c r="H107" s="109" t="s">
        <v>11</v>
      </c>
      <c r="I107" s="44"/>
      <c r="J107" s="45"/>
      <c r="K107" s="45">
        <f>SUM(I107:J107)</f>
        <v>0</v>
      </c>
      <c r="L107" s="47">
        <f>+(K107-D107)</f>
        <v>-2</v>
      </c>
      <c r="M107" s="158" t="s">
        <v>11</v>
      </c>
      <c r="N107" s="159" t="s">
        <v>11</v>
      </c>
      <c r="O107" s="57">
        <v>30881</v>
      </c>
    </row>
    <row r="108" spans="1:15">
      <c r="A108" s="56" t="s">
        <v>82</v>
      </c>
      <c r="B108" s="53" t="s">
        <v>37</v>
      </c>
      <c r="C108" s="45">
        <v>2.9</v>
      </c>
      <c r="D108" s="54">
        <v>3</v>
      </c>
      <c r="E108" s="45" t="s">
        <v>5</v>
      </c>
      <c r="F108" s="45" t="s">
        <v>335</v>
      </c>
      <c r="G108" s="45" t="s">
        <v>336</v>
      </c>
      <c r="H108" s="109" t="s">
        <v>11</v>
      </c>
      <c r="I108" s="44"/>
      <c r="J108" s="45"/>
      <c r="K108" s="45">
        <f>SUM(I108:J108)</f>
        <v>0</v>
      </c>
      <c r="L108" s="47">
        <f>+(K108-D108)</f>
        <v>-3</v>
      </c>
      <c r="M108" s="158" t="s">
        <v>11</v>
      </c>
      <c r="N108" s="159" t="s">
        <v>11</v>
      </c>
      <c r="O108" s="57">
        <v>27636</v>
      </c>
    </row>
    <row r="109" spans="1:15">
      <c r="A109" s="56" t="s">
        <v>85</v>
      </c>
      <c r="B109" s="53" t="s">
        <v>37</v>
      </c>
      <c r="C109" s="45">
        <v>3</v>
      </c>
      <c r="D109" s="54">
        <v>3</v>
      </c>
      <c r="E109" s="45" t="s">
        <v>5</v>
      </c>
      <c r="F109" s="45" t="s">
        <v>335</v>
      </c>
      <c r="G109" s="45" t="s">
        <v>336</v>
      </c>
      <c r="H109" s="109" t="s">
        <v>11</v>
      </c>
      <c r="I109" s="44"/>
      <c r="J109" s="45"/>
      <c r="K109" s="45">
        <f>SUM(I109:J109)</f>
        <v>0</v>
      </c>
      <c r="L109" s="47">
        <f>+(K109-D109)</f>
        <v>-3</v>
      </c>
      <c r="M109" s="158" t="s">
        <v>11</v>
      </c>
      <c r="N109" s="159" t="s">
        <v>11</v>
      </c>
      <c r="O109" s="57">
        <v>30207</v>
      </c>
    </row>
    <row r="110" spans="1:15">
      <c r="A110" s="56" t="s">
        <v>87</v>
      </c>
      <c r="B110" s="53" t="s">
        <v>49</v>
      </c>
      <c r="C110" s="45">
        <v>3</v>
      </c>
      <c r="D110" s="54">
        <v>3</v>
      </c>
      <c r="E110" s="45" t="s">
        <v>5</v>
      </c>
      <c r="F110" s="45" t="s">
        <v>335</v>
      </c>
      <c r="G110" s="45" t="s">
        <v>336</v>
      </c>
      <c r="H110" s="109" t="s">
        <v>11</v>
      </c>
      <c r="I110" s="44"/>
      <c r="J110" s="45"/>
      <c r="K110" s="45">
        <f>SUM(I110:J110)</f>
        <v>0</v>
      </c>
      <c r="L110" s="47">
        <f>+(K110-D110)</f>
        <v>-3</v>
      </c>
      <c r="M110" s="158" t="s">
        <v>11</v>
      </c>
      <c r="N110" s="159" t="s">
        <v>11</v>
      </c>
      <c r="O110" s="57">
        <v>29353</v>
      </c>
    </row>
    <row r="111" spans="1:15">
      <c r="A111" s="56" t="s">
        <v>140</v>
      </c>
      <c r="B111" s="53" t="s">
        <v>54</v>
      </c>
      <c r="C111" s="45">
        <v>7.3</v>
      </c>
      <c r="D111" s="54">
        <v>7</v>
      </c>
      <c r="E111" s="45" t="s">
        <v>5</v>
      </c>
      <c r="F111" s="45" t="s">
        <v>335</v>
      </c>
      <c r="G111" s="45" t="s">
        <v>336</v>
      </c>
      <c r="H111" s="109" t="s">
        <v>11</v>
      </c>
      <c r="I111" s="44"/>
      <c r="J111" s="45"/>
      <c r="K111" s="45">
        <f>SUM(I111:J111)</f>
        <v>0</v>
      </c>
      <c r="L111" s="47">
        <f>+(K111-D111)</f>
        <v>-7</v>
      </c>
      <c r="M111" s="158" t="s">
        <v>11</v>
      </c>
      <c r="N111" s="159" t="s">
        <v>11</v>
      </c>
      <c r="O111" s="57">
        <v>24944</v>
      </c>
    </row>
    <row r="112" spans="1:15">
      <c r="A112" s="56" t="s">
        <v>141</v>
      </c>
      <c r="B112" s="53" t="s">
        <v>142</v>
      </c>
      <c r="C112" s="45">
        <v>7.3</v>
      </c>
      <c r="D112" s="54">
        <v>7</v>
      </c>
      <c r="E112" s="45" t="s">
        <v>5</v>
      </c>
      <c r="F112" s="45" t="s">
        <v>335</v>
      </c>
      <c r="G112" s="45" t="s">
        <v>336</v>
      </c>
      <c r="H112" s="109" t="s">
        <v>11</v>
      </c>
      <c r="I112" s="44"/>
      <c r="J112" s="45"/>
      <c r="K112" s="45">
        <f>SUM(I112:J112)</f>
        <v>0</v>
      </c>
      <c r="L112" s="47">
        <f>+(K112-D112)</f>
        <v>-7</v>
      </c>
      <c r="M112" s="158" t="s">
        <v>11</v>
      </c>
      <c r="N112" s="159" t="s">
        <v>11</v>
      </c>
      <c r="O112" s="57">
        <v>22272</v>
      </c>
    </row>
    <row r="113" spans="1:15">
      <c r="A113" s="56" t="s">
        <v>143</v>
      </c>
      <c r="B113" s="53" t="s">
        <v>54</v>
      </c>
      <c r="C113" s="45">
        <v>7.5</v>
      </c>
      <c r="D113" s="54">
        <v>8</v>
      </c>
      <c r="E113" s="45" t="s">
        <v>5</v>
      </c>
      <c r="F113" s="45" t="s">
        <v>335</v>
      </c>
      <c r="G113" s="45" t="s">
        <v>336</v>
      </c>
      <c r="H113" s="109" t="s">
        <v>11</v>
      </c>
      <c r="I113" s="44"/>
      <c r="J113" s="45"/>
      <c r="K113" s="45">
        <f>SUM(I113:J113)</f>
        <v>0</v>
      </c>
      <c r="L113" s="47">
        <f>+(K113-D113)</f>
        <v>-8</v>
      </c>
      <c r="M113" s="158" t="s">
        <v>11</v>
      </c>
      <c r="N113" s="159" t="s">
        <v>11</v>
      </c>
      <c r="O113" s="57">
        <v>18477</v>
      </c>
    </row>
    <row r="114" spans="1:15">
      <c r="A114" s="56" t="s">
        <v>157</v>
      </c>
      <c r="B114" s="53" t="s">
        <v>54</v>
      </c>
      <c r="C114" s="45">
        <v>8.4</v>
      </c>
      <c r="D114" s="54">
        <v>9</v>
      </c>
      <c r="E114" s="45" t="s">
        <v>5</v>
      </c>
      <c r="F114" s="45" t="s">
        <v>335</v>
      </c>
      <c r="G114" s="45" t="s">
        <v>336</v>
      </c>
      <c r="H114" s="109" t="s">
        <v>11</v>
      </c>
      <c r="I114" s="44"/>
      <c r="J114" s="45"/>
      <c r="K114" s="45">
        <f>SUM(I114:J114)</f>
        <v>0</v>
      </c>
      <c r="L114" s="47">
        <f>+(K114-D114)</f>
        <v>-9</v>
      </c>
      <c r="M114" s="158" t="s">
        <v>11</v>
      </c>
      <c r="N114" s="159" t="s">
        <v>11</v>
      </c>
      <c r="O114" s="57">
        <v>26888</v>
      </c>
    </row>
    <row r="115" spans="1:15">
      <c r="A115" s="56" t="s">
        <v>168</v>
      </c>
      <c r="B115" s="53" t="s">
        <v>56</v>
      </c>
      <c r="C115" s="45">
        <v>9.3000000000000007</v>
      </c>
      <c r="D115" s="54">
        <v>10</v>
      </c>
      <c r="E115" s="45" t="s">
        <v>5</v>
      </c>
      <c r="F115" s="45" t="s">
        <v>335</v>
      </c>
      <c r="G115" s="45" t="s">
        <v>336</v>
      </c>
      <c r="H115" s="109" t="s">
        <v>11</v>
      </c>
      <c r="I115" s="44"/>
      <c r="J115" s="45"/>
      <c r="K115" s="45">
        <f>SUM(I115:J115)</f>
        <v>0</v>
      </c>
      <c r="L115" s="47">
        <f>+(K115-D115)</f>
        <v>-10</v>
      </c>
      <c r="M115" s="158" t="s">
        <v>11</v>
      </c>
      <c r="N115" s="159" t="s">
        <v>11</v>
      </c>
      <c r="O115" s="57">
        <v>32865</v>
      </c>
    </row>
    <row r="116" spans="1:15">
      <c r="A116" s="56" t="s">
        <v>64</v>
      </c>
      <c r="B116" s="53" t="s">
        <v>37</v>
      </c>
      <c r="C116" s="45">
        <v>1.5</v>
      </c>
      <c r="D116" s="54">
        <v>1</v>
      </c>
      <c r="E116" s="45" t="s">
        <v>5</v>
      </c>
      <c r="F116" s="45" t="s">
        <v>335</v>
      </c>
      <c r="G116" s="45" t="s">
        <v>336</v>
      </c>
      <c r="H116" s="109" t="s">
        <v>11</v>
      </c>
      <c r="I116" s="44">
        <v>40</v>
      </c>
      <c r="J116" s="45">
        <v>36</v>
      </c>
      <c r="K116" s="45">
        <f>SUM(I116:J116)</f>
        <v>76</v>
      </c>
      <c r="L116" s="47">
        <f>+(K116-D116)</f>
        <v>75</v>
      </c>
      <c r="M116" s="158" t="s">
        <v>11</v>
      </c>
      <c r="N116" s="159" t="s">
        <v>11</v>
      </c>
      <c r="O116" s="57">
        <v>35229</v>
      </c>
    </row>
    <row r="117" spans="1:15">
      <c r="A117" s="56" t="s">
        <v>120</v>
      </c>
      <c r="B117" s="53" t="s">
        <v>54</v>
      </c>
      <c r="C117" s="45">
        <v>5.8</v>
      </c>
      <c r="D117" s="54">
        <v>6</v>
      </c>
      <c r="E117" s="45" t="s">
        <v>5</v>
      </c>
      <c r="F117" s="45" t="s">
        <v>335</v>
      </c>
      <c r="G117" s="45" t="s">
        <v>336</v>
      </c>
      <c r="H117" s="109" t="s">
        <v>11</v>
      </c>
      <c r="I117" s="44">
        <v>36</v>
      </c>
      <c r="J117" s="45">
        <v>41</v>
      </c>
      <c r="K117" s="45">
        <f>SUM(I117:J117)</f>
        <v>77</v>
      </c>
      <c r="L117" s="47">
        <f>+(K117-D117)</f>
        <v>71</v>
      </c>
      <c r="M117" s="158" t="s">
        <v>11</v>
      </c>
      <c r="N117" s="159" t="s">
        <v>11</v>
      </c>
      <c r="O117" s="57">
        <v>27505</v>
      </c>
    </row>
    <row r="118" spans="1:15">
      <c r="A118" s="56" t="s">
        <v>75</v>
      </c>
      <c r="B118" s="53" t="s">
        <v>54</v>
      </c>
      <c r="C118" s="45">
        <v>2.4</v>
      </c>
      <c r="D118" s="54">
        <v>2</v>
      </c>
      <c r="E118" s="45" t="s">
        <v>5</v>
      </c>
      <c r="F118" s="45" t="s">
        <v>335</v>
      </c>
      <c r="G118" s="45" t="s">
        <v>336</v>
      </c>
      <c r="H118" s="109" t="s">
        <v>11</v>
      </c>
      <c r="I118" s="44">
        <v>42</v>
      </c>
      <c r="J118" s="45">
        <v>37</v>
      </c>
      <c r="K118" s="45">
        <f>SUM(I118:J118)</f>
        <v>79</v>
      </c>
      <c r="L118" s="47">
        <f>+(K118-D118)</f>
        <v>77</v>
      </c>
      <c r="M118" s="158" t="s">
        <v>11</v>
      </c>
      <c r="N118" s="159" t="s">
        <v>11</v>
      </c>
      <c r="O118" s="57">
        <v>28240</v>
      </c>
    </row>
    <row r="119" spans="1:15">
      <c r="A119" s="56" t="s">
        <v>108</v>
      </c>
      <c r="B119" s="53" t="s">
        <v>54</v>
      </c>
      <c r="C119" s="45">
        <v>5</v>
      </c>
      <c r="D119" s="54">
        <v>5</v>
      </c>
      <c r="E119" s="45" t="s">
        <v>5</v>
      </c>
      <c r="F119" s="45" t="s">
        <v>335</v>
      </c>
      <c r="G119" s="45" t="s">
        <v>336</v>
      </c>
      <c r="H119" s="109" t="s">
        <v>11</v>
      </c>
      <c r="I119" s="44">
        <v>39</v>
      </c>
      <c r="J119" s="45">
        <v>41</v>
      </c>
      <c r="K119" s="45">
        <f>SUM(I119:J119)</f>
        <v>80</v>
      </c>
      <c r="L119" s="47">
        <f>+(K119-D119)</f>
        <v>75</v>
      </c>
      <c r="M119" s="158" t="s">
        <v>11</v>
      </c>
      <c r="N119" s="159" t="s">
        <v>11</v>
      </c>
      <c r="O119" s="57">
        <v>26007</v>
      </c>
    </row>
    <row r="120" spans="1:15">
      <c r="A120" s="56" t="s">
        <v>122</v>
      </c>
      <c r="B120" s="53" t="s">
        <v>37</v>
      </c>
      <c r="C120" s="45">
        <v>5.9</v>
      </c>
      <c r="D120" s="54">
        <v>6</v>
      </c>
      <c r="E120" s="45" t="s">
        <v>5</v>
      </c>
      <c r="F120" s="45" t="s">
        <v>335</v>
      </c>
      <c r="G120" s="45" t="s">
        <v>336</v>
      </c>
      <c r="H120" s="109" t="s">
        <v>11</v>
      </c>
      <c r="I120" s="44">
        <v>43</v>
      </c>
      <c r="J120" s="45">
        <v>41</v>
      </c>
      <c r="K120" s="45">
        <f>SUM(I120:J120)</f>
        <v>84</v>
      </c>
      <c r="L120" s="47">
        <f>+(K120-D120)</f>
        <v>78</v>
      </c>
      <c r="M120" s="158" t="s">
        <v>11</v>
      </c>
      <c r="N120" s="159" t="s">
        <v>11</v>
      </c>
      <c r="O120" s="57">
        <v>21265</v>
      </c>
    </row>
    <row r="121" spans="1:15">
      <c r="A121" s="56" t="s">
        <v>147</v>
      </c>
      <c r="B121" s="53" t="s">
        <v>54</v>
      </c>
      <c r="C121" s="45">
        <v>7.7</v>
      </c>
      <c r="D121" s="54">
        <v>8</v>
      </c>
      <c r="E121" s="45" t="s">
        <v>5</v>
      </c>
      <c r="F121" s="45" t="s">
        <v>335</v>
      </c>
      <c r="G121" s="45" t="s">
        <v>336</v>
      </c>
      <c r="H121" s="109" t="s">
        <v>11</v>
      </c>
      <c r="I121" s="44">
        <v>40</v>
      </c>
      <c r="J121" s="45">
        <v>44</v>
      </c>
      <c r="K121" s="45">
        <f>SUM(I121:J121)</f>
        <v>84</v>
      </c>
      <c r="L121" s="47">
        <f>+(K121-D121)</f>
        <v>76</v>
      </c>
      <c r="M121" s="158" t="s">
        <v>11</v>
      </c>
      <c r="N121" s="159" t="s">
        <v>11</v>
      </c>
      <c r="O121" s="57">
        <v>19615</v>
      </c>
    </row>
    <row r="122" spans="1:15">
      <c r="A122" s="56" t="s">
        <v>160</v>
      </c>
      <c r="B122" s="53" t="s">
        <v>54</v>
      </c>
      <c r="C122" s="45">
        <v>8.6</v>
      </c>
      <c r="D122" s="54">
        <v>9</v>
      </c>
      <c r="E122" s="45" t="s">
        <v>5</v>
      </c>
      <c r="F122" s="45" t="s">
        <v>335</v>
      </c>
      <c r="G122" s="45" t="s">
        <v>336</v>
      </c>
      <c r="H122" s="109" t="s">
        <v>11</v>
      </c>
      <c r="I122" s="44">
        <v>44</v>
      </c>
      <c r="J122" s="45">
        <v>43</v>
      </c>
      <c r="K122" s="45">
        <f>SUM(I122:J122)</f>
        <v>87</v>
      </c>
      <c r="L122" s="47">
        <f>+(K122-D122)</f>
        <v>78</v>
      </c>
      <c r="M122" s="158" t="s">
        <v>11</v>
      </c>
      <c r="N122" s="159" t="s">
        <v>11</v>
      </c>
      <c r="O122" s="57">
        <v>39770</v>
      </c>
    </row>
    <row r="123" spans="1:15">
      <c r="A123" s="56" t="s">
        <v>151</v>
      </c>
      <c r="B123" s="53" t="s">
        <v>49</v>
      </c>
      <c r="C123" s="45">
        <v>8</v>
      </c>
      <c r="D123" s="54">
        <v>8</v>
      </c>
      <c r="E123" s="45" t="s">
        <v>338</v>
      </c>
      <c r="F123" s="45" t="s">
        <v>339</v>
      </c>
      <c r="G123" s="45" t="s">
        <v>340</v>
      </c>
      <c r="H123" s="100" t="s">
        <v>341</v>
      </c>
      <c r="I123" s="44">
        <v>45</v>
      </c>
      <c r="J123" s="45">
        <v>44</v>
      </c>
      <c r="K123" s="45">
        <f>SUM(I123:J123)</f>
        <v>89</v>
      </c>
      <c r="L123" s="47">
        <f>+(K123-D123)</f>
        <v>81</v>
      </c>
      <c r="M123" s="158" t="s">
        <v>11</v>
      </c>
      <c r="N123" s="159" t="s">
        <v>11</v>
      </c>
      <c r="O123" s="57">
        <v>28088</v>
      </c>
    </row>
    <row r="124" spans="1:15">
      <c r="A124" s="56" t="s">
        <v>172</v>
      </c>
      <c r="B124" s="53" t="s">
        <v>37</v>
      </c>
      <c r="C124" s="45">
        <v>9.8000000000000007</v>
      </c>
      <c r="D124" s="54">
        <v>10</v>
      </c>
      <c r="E124" s="45" t="s">
        <v>5</v>
      </c>
      <c r="F124" s="45" t="s">
        <v>335</v>
      </c>
      <c r="G124" s="45" t="s">
        <v>336</v>
      </c>
      <c r="H124" s="109" t="s">
        <v>11</v>
      </c>
      <c r="I124" s="44">
        <v>51</v>
      </c>
      <c r="J124" s="45">
        <v>47</v>
      </c>
      <c r="K124" s="45">
        <f>SUM(I124:J124)</f>
        <v>98</v>
      </c>
      <c r="L124" s="47">
        <f>+(K124-D124)</f>
        <v>88</v>
      </c>
      <c r="M124" s="158" t="s">
        <v>11</v>
      </c>
      <c r="N124" s="159" t="s">
        <v>11</v>
      </c>
      <c r="O124" s="57">
        <v>22679</v>
      </c>
    </row>
    <row r="125" spans="1:15">
      <c r="A125" s="56" t="s">
        <v>61</v>
      </c>
      <c r="B125" s="53" t="s">
        <v>51</v>
      </c>
      <c r="C125" s="45">
        <v>1.1000000000000001</v>
      </c>
      <c r="D125" s="54">
        <v>1</v>
      </c>
      <c r="E125" s="44">
        <v>36</v>
      </c>
      <c r="F125" s="44">
        <v>42</v>
      </c>
      <c r="G125" s="45">
        <f>SUM(E125+F125)</f>
        <v>78</v>
      </c>
      <c r="H125" s="46">
        <f>(G125-D125)</f>
        <v>77</v>
      </c>
      <c r="I125" s="44" t="s">
        <v>11</v>
      </c>
      <c r="J125" s="44" t="s">
        <v>11</v>
      </c>
      <c r="K125" s="44" t="s">
        <v>11</v>
      </c>
      <c r="L125" s="157" t="s">
        <v>11</v>
      </c>
      <c r="M125" s="158" t="s">
        <v>11</v>
      </c>
      <c r="N125" s="159" t="s">
        <v>11</v>
      </c>
      <c r="O125" s="57">
        <v>33552</v>
      </c>
    </row>
    <row r="126" spans="1:15">
      <c r="A126" s="156" t="s">
        <v>97</v>
      </c>
      <c r="B126" s="53" t="s">
        <v>35</v>
      </c>
      <c r="C126" s="45">
        <v>3.7</v>
      </c>
      <c r="D126" s="54">
        <v>3</v>
      </c>
      <c r="E126" s="44" t="s">
        <v>11</v>
      </c>
      <c r="F126" s="44" t="s">
        <v>11</v>
      </c>
      <c r="G126" s="44" t="s">
        <v>11</v>
      </c>
      <c r="H126" s="109" t="s">
        <v>11</v>
      </c>
      <c r="I126" s="44" t="s">
        <v>11</v>
      </c>
      <c r="J126" s="44" t="s">
        <v>11</v>
      </c>
      <c r="K126" s="44" t="s">
        <v>11</v>
      </c>
      <c r="L126" s="157" t="s">
        <v>11</v>
      </c>
      <c r="M126" s="158" t="s">
        <v>11</v>
      </c>
      <c r="N126" s="159" t="s">
        <v>11</v>
      </c>
      <c r="O126" s="57">
        <v>33570</v>
      </c>
    </row>
    <row r="127" spans="1:15">
      <c r="A127" s="156" t="s">
        <v>162</v>
      </c>
      <c r="B127" s="53" t="s">
        <v>56</v>
      </c>
      <c r="C127" s="45">
        <v>8.6999999999999993</v>
      </c>
      <c r="D127" s="54">
        <v>9</v>
      </c>
      <c r="E127" s="44" t="s">
        <v>11</v>
      </c>
      <c r="F127" s="44" t="s">
        <v>11</v>
      </c>
      <c r="G127" s="44" t="s">
        <v>11</v>
      </c>
      <c r="H127" s="109" t="s">
        <v>11</v>
      </c>
      <c r="I127" s="44" t="s">
        <v>11</v>
      </c>
      <c r="J127" s="44" t="s">
        <v>11</v>
      </c>
      <c r="K127" s="44" t="s">
        <v>11</v>
      </c>
      <c r="L127" s="157" t="s">
        <v>11</v>
      </c>
      <c r="M127" s="158" t="s">
        <v>11</v>
      </c>
      <c r="N127" s="159" t="s">
        <v>11</v>
      </c>
      <c r="O127" s="57">
        <v>29994</v>
      </c>
    </row>
    <row r="128" spans="1:15">
      <c r="A128" s="56" t="s">
        <v>80</v>
      </c>
      <c r="B128" s="53" t="s">
        <v>54</v>
      </c>
      <c r="C128" s="45">
        <v>2.6</v>
      </c>
      <c r="D128" s="54">
        <v>2</v>
      </c>
      <c r="E128" s="45" t="s">
        <v>5</v>
      </c>
      <c r="F128" s="45" t="s">
        <v>335</v>
      </c>
      <c r="G128" s="45" t="s">
        <v>336</v>
      </c>
      <c r="H128" s="109" t="s">
        <v>11</v>
      </c>
      <c r="I128" s="44" t="s">
        <v>11</v>
      </c>
      <c r="J128" s="44" t="s">
        <v>11</v>
      </c>
      <c r="K128" s="44" t="s">
        <v>11</v>
      </c>
      <c r="L128" s="157" t="s">
        <v>11</v>
      </c>
      <c r="M128" s="158" t="s">
        <v>11</v>
      </c>
      <c r="N128" s="159" t="s">
        <v>11</v>
      </c>
      <c r="O128" s="57">
        <v>26822</v>
      </c>
    </row>
    <row r="129" spans="1:15">
      <c r="A129" s="56" t="s">
        <v>127</v>
      </c>
      <c r="B129" s="53" t="s">
        <v>35</v>
      </c>
      <c r="C129" s="45">
        <v>6.2</v>
      </c>
      <c r="D129" s="54">
        <v>6</v>
      </c>
      <c r="E129" s="45" t="s">
        <v>5</v>
      </c>
      <c r="F129" s="45" t="s">
        <v>335</v>
      </c>
      <c r="G129" s="45" t="s">
        <v>336</v>
      </c>
      <c r="H129" s="109" t="s">
        <v>11</v>
      </c>
      <c r="I129" s="44" t="s">
        <v>11</v>
      </c>
      <c r="J129" s="44" t="s">
        <v>11</v>
      </c>
      <c r="K129" s="44" t="s">
        <v>11</v>
      </c>
      <c r="L129" s="157" t="s">
        <v>11</v>
      </c>
      <c r="M129" s="158" t="s">
        <v>11</v>
      </c>
      <c r="N129" s="159" t="s">
        <v>11</v>
      </c>
      <c r="O129" s="57">
        <v>29130</v>
      </c>
    </row>
    <row r="130" spans="1:15">
      <c r="A130" s="56" t="s">
        <v>88</v>
      </c>
      <c r="B130" s="53" t="s">
        <v>42</v>
      </c>
      <c r="C130" s="45">
        <v>3.2</v>
      </c>
      <c r="D130" s="54">
        <v>3</v>
      </c>
      <c r="E130" s="44">
        <v>42</v>
      </c>
      <c r="F130" s="44">
        <v>41</v>
      </c>
      <c r="G130" s="45">
        <f>SUM(E130+F130)</f>
        <v>83</v>
      </c>
      <c r="H130" s="46">
        <f>(G130-D130)</f>
        <v>80</v>
      </c>
      <c r="I130" s="45" t="s">
        <v>338</v>
      </c>
      <c r="J130" s="45" t="s">
        <v>339</v>
      </c>
      <c r="K130" s="45" t="s">
        <v>340</v>
      </c>
      <c r="L130" s="47" t="s">
        <v>355</v>
      </c>
      <c r="M130" s="195" t="s">
        <v>356</v>
      </c>
      <c r="N130" s="159" t="s">
        <v>11</v>
      </c>
      <c r="O130" s="57">
        <v>22466</v>
      </c>
    </row>
    <row r="131" spans="1:15">
      <c r="A131" s="56" t="s">
        <v>43</v>
      </c>
      <c r="B131" s="53" t="s">
        <v>35</v>
      </c>
      <c r="C131" s="45">
        <v>-1</v>
      </c>
      <c r="D131" s="54">
        <v>-2</v>
      </c>
      <c r="E131" s="44">
        <v>39</v>
      </c>
      <c r="F131" s="44">
        <v>35</v>
      </c>
      <c r="G131" s="45">
        <f>SUM(E131+F131)</f>
        <v>74</v>
      </c>
      <c r="H131" s="46">
        <f>(G131-D131)</f>
        <v>76</v>
      </c>
      <c r="I131" s="45" t="s">
        <v>5</v>
      </c>
      <c r="J131" s="45" t="s">
        <v>335</v>
      </c>
      <c r="K131" s="45" t="s">
        <v>336</v>
      </c>
      <c r="L131" s="157" t="s">
        <v>11</v>
      </c>
      <c r="M131" s="158" t="s">
        <v>11</v>
      </c>
      <c r="N131" s="159" t="s">
        <v>11</v>
      </c>
      <c r="O131" s="57">
        <v>36181</v>
      </c>
    </row>
    <row r="132" spans="1:15">
      <c r="A132" s="56" t="s">
        <v>36</v>
      </c>
      <c r="B132" s="53" t="s">
        <v>37</v>
      </c>
      <c r="C132" s="45">
        <v>-1.7</v>
      </c>
      <c r="D132" s="54">
        <v>-2</v>
      </c>
      <c r="E132" s="44">
        <v>39</v>
      </c>
      <c r="F132" s="44">
        <v>41</v>
      </c>
      <c r="G132" s="45">
        <f>SUM(E132+F132)</f>
        <v>80</v>
      </c>
      <c r="H132" s="46">
        <f>(G132-D132)</f>
        <v>82</v>
      </c>
      <c r="I132" s="45" t="s">
        <v>5</v>
      </c>
      <c r="J132" s="45" t="s">
        <v>335</v>
      </c>
      <c r="K132" s="45" t="s">
        <v>336</v>
      </c>
      <c r="L132" s="157" t="s">
        <v>11</v>
      </c>
      <c r="M132" s="158" t="s">
        <v>11</v>
      </c>
      <c r="N132" s="159" t="s">
        <v>11</v>
      </c>
      <c r="O132" s="57">
        <v>27448</v>
      </c>
    </row>
    <row r="133" spans="1:15">
      <c r="A133" s="56" t="s">
        <v>77</v>
      </c>
      <c r="B133" s="53" t="s">
        <v>78</v>
      </c>
      <c r="C133" s="45">
        <v>2.5</v>
      </c>
      <c r="D133" s="54">
        <v>2</v>
      </c>
      <c r="E133" s="44">
        <v>39</v>
      </c>
      <c r="F133" s="44">
        <v>42</v>
      </c>
      <c r="G133" s="45">
        <f>SUM(E133+F133)</f>
        <v>81</v>
      </c>
      <c r="H133" s="46">
        <f>(G133-D133)</f>
        <v>79</v>
      </c>
      <c r="I133" s="45" t="s">
        <v>5</v>
      </c>
      <c r="J133" s="45" t="s">
        <v>335</v>
      </c>
      <c r="K133" s="45" t="s">
        <v>336</v>
      </c>
      <c r="L133" s="157" t="s">
        <v>11</v>
      </c>
      <c r="M133" s="158" t="s">
        <v>11</v>
      </c>
      <c r="N133" s="159" t="s">
        <v>11</v>
      </c>
      <c r="O133" s="57">
        <v>28682</v>
      </c>
    </row>
    <row r="134" spans="1:15">
      <c r="A134" s="56" t="s">
        <v>123</v>
      </c>
      <c r="B134" s="53" t="s">
        <v>37</v>
      </c>
      <c r="C134" s="45">
        <v>6</v>
      </c>
      <c r="D134" s="54">
        <v>6</v>
      </c>
      <c r="E134" s="44">
        <v>41</v>
      </c>
      <c r="F134" s="44">
        <v>41</v>
      </c>
      <c r="G134" s="45">
        <f>SUM(E134+F134)</f>
        <v>82</v>
      </c>
      <c r="H134" s="46">
        <f>(G134-D134)</f>
        <v>76</v>
      </c>
      <c r="I134" s="45" t="s">
        <v>5</v>
      </c>
      <c r="J134" s="45" t="s">
        <v>335</v>
      </c>
      <c r="K134" s="45" t="s">
        <v>336</v>
      </c>
      <c r="L134" s="157" t="s">
        <v>11</v>
      </c>
      <c r="M134" s="158" t="s">
        <v>11</v>
      </c>
      <c r="N134" s="159" t="s">
        <v>11</v>
      </c>
      <c r="O134" s="57">
        <v>21871</v>
      </c>
    </row>
    <row r="135" spans="1:15">
      <c r="A135" s="56" t="s">
        <v>69</v>
      </c>
      <c r="B135" s="53" t="s">
        <v>54</v>
      </c>
      <c r="C135" s="45">
        <v>1.8</v>
      </c>
      <c r="D135" s="54">
        <v>1</v>
      </c>
      <c r="E135" s="44">
        <v>42</v>
      </c>
      <c r="F135" s="44">
        <v>42</v>
      </c>
      <c r="G135" s="45">
        <f>SUM(E135+F135)</f>
        <v>84</v>
      </c>
      <c r="H135" s="46">
        <f>(G135-D135)</f>
        <v>83</v>
      </c>
      <c r="I135" s="45" t="s">
        <v>5</v>
      </c>
      <c r="J135" s="45" t="s">
        <v>335</v>
      </c>
      <c r="K135" s="45" t="s">
        <v>336</v>
      </c>
      <c r="L135" s="157" t="s">
        <v>11</v>
      </c>
      <c r="M135" s="158" t="s">
        <v>11</v>
      </c>
      <c r="N135" s="159" t="s">
        <v>11</v>
      </c>
      <c r="O135" s="57">
        <v>31702</v>
      </c>
    </row>
    <row r="136" spans="1:15">
      <c r="A136" s="56" t="s">
        <v>76</v>
      </c>
      <c r="B136" s="53" t="s">
        <v>39</v>
      </c>
      <c r="C136" s="45">
        <v>2.5</v>
      </c>
      <c r="D136" s="54">
        <v>2</v>
      </c>
      <c r="E136" s="44">
        <v>42</v>
      </c>
      <c r="F136" s="44">
        <v>43</v>
      </c>
      <c r="G136" s="45">
        <f>SUM(E136+F136)</f>
        <v>85</v>
      </c>
      <c r="H136" s="46">
        <f>(G136-D136)</f>
        <v>83</v>
      </c>
      <c r="I136" s="45" t="s">
        <v>5</v>
      </c>
      <c r="J136" s="45" t="s">
        <v>335</v>
      </c>
      <c r="K136" s="45" t="s">
        <v>336</v>
      </c>
      <c r="L136" s="157" t="s">
        <v>11</v>
      </c>
      <c r="M136" s="158" t="s">
        <v>11</v>
      </c>
      <c r="N136" s="159" t="s">
        <v>11</v>
      </c>
      <c r="O136" s="57">
        <v>30485</v>
      </c>
    </row>
    <row r="137" spans="1:15">
      <c r="A137" s="56" t="s">
        <v>163</v>
      </c>
      <c r="B137" s="53" t="s">
        <v>106</v>
      </c>
      <c r="C137" s="45">
        <v>9</v>
      </c>
      <c r="D137" s="54">
        <v>9</v>
      </c>
      <c r="E137" s="44">
        <v>40</v>
      </c>
      <c r="F137" s="44">
        <v>45</v>
      </c>
      <c r="G137" s="45">
        <f>SUM(E137+F137)</f>
        <v>85</v>
      </c>
      <c r="H137" s="46">
        <f>(G137-D137)</f>
        <v>76</v>
      </c>
      <c r="I137" s="45" t="s">
        <v>5</v>
      </c>
      <c r="J137" s="45" t="s">
        <v>335</v>
      </c>
      <c r="K137" s="45" t="s">
        <v>336</v>
      </c>
      <c r="L137" s="157" t="s">
        <v>11</v>
      </c>
      <c r="M137" s="158" t="s">
        <v>11</v>
      </c>
      <c r="N137" s="159" t="s">
        <v>11</v>
      </c>
      <c r="O137" s="57">
        <v>24009</v>
      </c>
    </row>
    <row r="138" spans="1:15">
      <c r="A138" s="56" t="s">
        <v>158</v>
      </c>
      <c r="B138" s="53" t="s">
        <v>51</v>
      </c>
      <c r="C138" s="45">
        <v>8.4</v>
      </c>
      <c r="D138" s="54">
        <v>9</v>
      </c>
      <c r="E138" s="44">
        <v>44</v>
      </c>
      <c r="F138" s="44">
        <v>44</v>
      </c>
      <c r="G138" s="45">
        <f>SUM(E138+F138)</f>
        <v>88</v>
      </c>
      <c r="H138" s="46">
        <f>(G138-D138)</f>
        <v>79</v>
      </c>
      <c r="I138" s="45" t="s">
        <v>5</v>
      </c>
      <c r="J138" s="45" t="s">
        <v>335</v>
      </c>
      <c r="K138" s="45" t="s">
        <v>336</v>
      </c>
      <c r="L138" s="157" t="s">
        <v>11</v>
      </c>
      <c r="M138" s="158" t="s">
        <v>11</v>
      </c>
      <c r="N138" s="159" t="s">
        <v>11</v>
      </c>
      <c r="O138" s="57">
        <v>31450</v>
      </c>
    </row>
    <row r="139" spans="1:15">
      <c r="A139" s="56" t="s">
        <v>138</v>
      </c>
      <c r="B139" s="53" t="s">
        <v>56</v>
      </c>
      <c r="C139" s="45">
        <v>7.2</v>
      </c>
      <c r="D139" s="54">
        <v>7</v>
      </c>
      <c r="E139" s="44">
        <v>46</v>
      </c>
      <c r="F139" s="44">
        <v>46</v>
      </c>
      <c r="G139" s="45">
        <f>SUM(E139+F139)</f>
        <v>92</v>
      </c>
      <c r="H139" s="46">
        <f>(G139-D139)</f>
        <v>85</v>
      </c>
      <c r="I139" s="45" t="s">
        <v>5</v>
      </c>
      <c r="J139" s="45" t="s">
        <v>335</v>
      </c>
      <c r="K139" s="45" t="s">
        <v>336</v>
      </c>
      <c r="L139" s="157" t="s">
        <v>11</v>
      </c>
      <c r="M139" s="158" t="s">
        <v>11</v>
      </c>
      <c r="N139" s="159" t="s">
        <v>11</v>
      </c>
      <c r="O139" s="57">
        <v>31168</v>
      </c>
    </row>
    <row r="140" spans="1:15">
      <c r="A140" s="56" t="s">
        <v>153</v>
      </c>
      <c r="B140" s="53" t="s">
        <v>94</v>
      </c>
      <c r="C140" s="45">
        <v>8</v>
      </c>
      <c r="D140" s="54">
        <v>8</v>
      </c>
      <c r="E140" s="44">
        <v>44</v>
      </c>
      <c r="F140" s="44">
        <v>48</v>
      </c>
      <c r="G140" s="45">
        <f>SUM(E140+F140)</f>
        <v>92</v>
      </c>
      <c r="H140" s="46">
        <f>(G140-D140)</f>
        <v>84</v>
      </c>
      <c r="I140" s="45" t="s">
        <v>5</v>
      </c>
      <c r="J140" s="45" t="s">
        <v>335</v>
      </c>
      <c r="K140" s="45" t="s">
        <v>336</v>
      </c>
      <c r="L140" s="157" t="s">
        <v>11</v>
      </c>
      <c r="M140" s="158" t="s">
        <v>11</v>
      </c>
      <c r="N140" s="159" t="s">
        <v>11</v>
      </c>
      <c r="O140" s="57">
        <v>28576</v>
      </c>
    </row>
  </sheetData>
  <sortState ref="A13:O140">
    <sortCondition ref="N13:N140"/>
    <sortCondition ref="K13:K140"/>
    <sortCondition ref="G13:G140"/>
  </sortState>
  <mergeCells count="8">
    <mergeCell ref="A11:M11"/>
    <mergeCell ref="A1:M1"/>
    <mergeCell ref="A2:M2"/>
    <mergeCell ref="A4:M4"/>
    <mergeCell ref="A6:M6"/>
    <mergeCell ref="A8:M8"/>
    <mergeCell ref="A9:M9"/>
    <mergeCell ref="A5:M5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2"/>
  <sheetViews>
    <sheetView zoomScale="70" zoomScaleNormal="70" workbookViewId="0">
      <selection sqref="A1:M1"/>
    </sheetView>
  </sheetViews>
  <sheetFormatPr baseColWidth="10" defaultRowHeight="18.75"/>
  <cols>
    <col min="1" max="1" width="30" style="1" customWidth="1"/>
    <col min="2" max="2" width="9.7109375" style="1" bestFit="1" customWidth="1"/>
    <col min="3" max="3" width="8.5703125" style="1" bestFit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35" customWidth="1"/>
    <col min="15" max="15" width="10.42578125" style="163" bestFit="1" customWidth="1"/>
    <col min="16" max="16384" width="11.42578125" style="1"/>
  </cols>
  <sheetData>
    <row r="1" spans="1:15" ht="30.75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"/>
    </row>
    <row r="2" spans="1:15" ht="30.75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16" t="str">
        <f>'CAB 0-9'!A4:M4</f>
        <v>MAR DEL PLATA GOLF CLUB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"/>
    </row>
    <row r="5" spans="1:15" ht="25.5">
      <c r="A5" s="116" t="s">
        <v>352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"/>
    </row>
    <row r="6" spans="1:15" ht="37.5">
      <c r="A6" s="124" t="s">
        <v>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"/>
    </row>
    <row r="7" spans="1:15" ht="20.25">
      <c r="A7" s="6"/>
      <c r="B7" s="6"/>
      <c r="C7" s="75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18" t="s">
        <v>17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"/>
    </row>
    <row r="9" spans="1:15" ht="19.5">
      <c r="A9" s="119" t="str">
        <f>'CAB 0-9'!A9:M9</f>
        <v>23 Y 24 DE ABRIL DE 2022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"/>
    </row>
    <row r="10" spans="1:15" ht="21" thickBot="1">
      <c r="A10" s="6"/>
      <c r="B10" s="6"/>
      <c r="C10" s="75"/>
      <c r="D10" s="6"/>
      <c r="E10" s="6"/>
      <c r="F10" s="6"/>
      <c r="G10" s="6"/>
      <c r="H10" s="6"/>
      <c r="I10" s="6"/>
      <c r="J10" s="6"/>
      <c r="K10" s="6"/>
      <c r="L10" s="6"/>
      <c r="M10" s="6"/>
      <c r="N10" s="1"/>
    </row>
    <row r="11" spans="1:15" ht="20.25" thickBot="1">
      <c r="A11" s="112" t="s">
        <v>31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N11" s="1"/>
    </row>
    <row r="12" spans="1:15" s="3" customFormat="1" ht="20.25" thickBot="1">
      <c r="A12" s="187" t="s">
        <v>0</v>
      </c>
      <c r="B12" s="188" t="s">
        <v>8</v>
      </c>
      <c r="C12" s="188" t="s">
        <v>29</v>
      </c>
      <c r="D12" s="189" t="s">
        <v>1</v>
      </c>
      <c r="E12" s="189" t="s">
        <v>2</v>
      </c>
      <c r="F12" s="189" t="s">
        <v>3</v>
      </c>
      <c r="G12" s="189" t="s">
        <v>4</v>
      </c>
      <c r="H12" s="189" t="s">
        <v>5</v>
      </c>
      <c r="I12" s="189" t="s">
        <v>2</v>
      </c>
      <c r="J12" s="189" t="s">
        <v>3</v>
      </c>
      <c r="K12" s="189" t="s">
        <v>4</v>
      </c>
      <c r="L12" s="189" t="s">
        <v>5</v>
      </c>
      <c r="M12" s="190" t="s">
        <v>10</v>
      </c>
      <c r="N12" s="171"/>
      <c r="O12" s="164"/>
    </row>
    <row r="13" spans="1:15" ht="19.5">
      <c r="A13" s="186" t="s">
        <v>194</v>
      </c>
      <c r="B13" s="173" t="s">
        <v>35</v>
      </c>
      <c r="C13" s="174">
        <v>12.3</v>
      </c>
      <c r="D13" s="175">
        <v>11</v>
      </c>
      <c r="E13" s="174">
        <v>41</v>
      </c>
      <c r="F13" s="174">
        <v>41</v>
      </c>
      <c r="G13" s="174">
        <v>82</v>
      </c>
      <c r="H13" s="176">
        <v>71</v>
      </c>
      <c r="I13" s="174">
        <v>39</v>
      </c>
      <c r="J13" s="174">
        <v>41</v>
      </c>
      <c r="K13" s="174">
        <v>80</v>
      </c>
      <c r="L13" s="177">
        <v>69</v>
      </c>
      <c r="M13" s="185">
        <v>140</v>
      </c>
      <c r="N13" s="179">
        <v>24749</v>
      </c>
      <c r="O13" s="165" t="s">
        <v>349</v>
      </c>
    </row>
    <row r="14" spans="1:15" ht="19.5">
      <c r="A14" s="172" t="s">
        <v>223</v>
      </c>
      <c r="B14" s="173" t="s">
        <v>35</v>
      </c>
      <c r="C14" s="174">
        <v>16.7</v>
      </c>
      <c r="D14" s="175">
        <v>16</v>
      </c>
      <c r="E14" s="174">
        <v>47</v>
      </c>
      <c r="F14" s="174">
        <v>44</v>
      </c>
      <c r="G14" s="174">
        <v>91</v>
      </c>
      <c r="H14" s="176">
        <v>75</v>
      </c>
      <c r="I14" s="174">
        <v>40</v>
      </c>
      <c r="J14" s="174">
        <v>45</v>
      </c>
      <c r="K14" s="174">
        <v>85</v>
      </c>
      <c r="L14" s="177">
        <v>69</v>
      </c>
      <c r="M14" s="185">
        <v>144</v>
      </c>
      <c r="N14" s="179">
        <v>39819</v>
      </c>
      <c r="O14" s="165" t="s">
        <v>350</v>
      </c>
    </row>
    <row r="15" spans="1:15" ht="19.5">
      <c r="A15" s="172" t="s">
        <v>334</v>
      </c>
      <c r="B15" s="173" t="s">
        <v>35</v>
      </c>
      <c r="C15" s="174">
        <v>16.600000000000001</v>
      </c>
      <c r="D15" s="175">
        <v>15</v>
      </c>
      <c r="E15" s="174">
        <v>47</v>
      </c>
      <c r="F15" s="174">
        <v>45</v>
      </c>
      <c r="G15" s="174">
        <v>91</v>
      </c>
      <c r="H15" s="176">
        <v>75</v>
      </c>
      <c r="I15" s="174">
        <v>45</v>
      </c>
      <c r="J15" s="174">
        <v>49</v>
      </c>
      <c r="K15" s="174">
        <v>85</v>
      </c>
      <c r="L15" s="177">
        <v>69</v>
      </c>
      <c r="M15" s="178">
        <v>144</v>
      </c>
      <c r="N15" s="179">
        <v>20653</v>
      </c>
    </row>
    <row r="16" spans="1:15" ht="19.5">
      <c r="A16" s="172" t="s">
        <v>190</v>
      </c>
      <c r="B16" s="173" t="s">
        <v>35</v>
      </c>
      <c r="C16" s="174">
        <v>11.9</v>
      </c>
      <c r="D16" s="175">
        <v>11</v>
      </c>
      <c r="E16" s="174">
        <v>43</v>
      </c>
      <c r="F16" s="174">
        <v>44</v>
      </c>
      <c r="G16" s="174">
        <v>87</v>
      </c>
      <c r="H16" s="176">
        <v>76</v>
      </c>
      <c r="I16" s="174">
        <v>39</v>
      </c>
      <c r="J16" s="174">
        <v>41</v>
      </c>
      <c r="K16" s="174">
        <v>80</v>
      </c>
      <c r="L16" s="177">
        <v>69</v>
      </c>
      <c r="M16" s="178">
        <v>145</v>
      </c>
      <c r="N16" s="179">
        <v>39689</v>
      </c>
    </row>
    <row r="17" spans="1:14" ht="19.5">
      <c r="A17" s="172" t="s">
        <v>183</v>
      </c>
      <c r="B17" s="173" t="s">
        <v>35</v>
      </c>
      <c r="C17" s="174">
        <v>10.9</v>
      </c>
      <c r="D17" s="175">
        <v>10</v>
      </c>
      <c r="E17" s="174">
        <v>42</v>
      </c>
      <c r="F17" s="174">
        <v>43</v>
      </c>
      <c r="G17" s="174">
        <v>85</v>
      </c>
      <c r="H17" s="176">
        <v>75</v>
      </c>
      <c r="I17" s="174">
        <v>42</v>
      </c>
      <c r="J17" s="174">
        <v>38</v>
      </c>
      <c r="K17" s="174">
        <v>80</v>
      </c>
      <c r="L17" s="177">
        <v>70</v>
      </c>
      <c r="M17" s="178">
        <v>145</v>
      </c>
      <c r="N17" s="179">
        <v>22769</v>
      </c>
    </row>
    <row r="18" spans="1:14" ht="19.5">
      <c r="A18" s="172" t="s">
        <v>209</v>
      </c>
      <c r="B18" s="173" t="s">
        <v>51</v>
      </c>
      <c r="C18" s="174">
        <v>14.9</v>
      </c>
      <c r="D18" s="175">
        <v>14</v>
      </c>
      <c r="E18" s="174">
        <v>47</v>
      </c>
      <c r="F18" s="174">
        <v>42</v>
      </c>
      <c r="G18" s="174">
        <v>89</v>
      </c>
      <c r="H18" s="176">
        <v>75</v>
      </c>
      <c r="I18" s="174">
        <v>41</v>
      </c>
      <c r="J18" s="174">
        <v>43</v>
      </c>
      <c r="K18" s="174">
        <v>84</v>
      </c>
      <c r="L18" s="177">
        <v>70</v>
      </c>
      <c r="M18" s="178">
        <v>145</v>
      </c>
      <c r="N18" s="179">
        <v>40007</v>
      </c>
    </row>
    <row r="19" spans="1:14" ht="19.5">
      <c r="A19" s="172" t="s">
        <v>205</v>
      </c>
      <c r="B19" s="173" t="s">
        <v>54</v>
      </c>
      <c r="C19" s="174">
        <v>13.6</v>
      </c>
      <c r="D19" s="175">
        <v>12</v>
      </c>
      <c r="E19" s="174">
        <v>42</v>
      </c>
      <c r="F19" s="174">
        <v>41</v>
      </c>
      <c r="G19" s="174">
        <v>83</v>
      </c>
      <c r="H19" s="176">
        <v>71</v>
      </c>
      <c r="I19" s="174">
        <v>41</v>
      </c>
      <c r="J19" s="174">
        <v>46</v>
      </c>
      <c r="K19" s="174">
        <v>87</v>
      </c>
      <c r="L19" s="177">
        <v>75</v>
      </c>
      <c r="M19" s="178">
        <v>146</v>
      </c>
      <c r="N19" s="179">
        <v>38079</v>
      </c>
    </row>
    <row r="20" spans="1:14" ht="19.5">
      <c r="A20" s="172" t="s">
        <v>208</v>
      </c>
      <c r="B20" s="173" t="s">
        <v>35</v>
      </c>
      <c r="C20" s="174">
        <v>14.4</v>
      </c>
      <c r="D20" s="175">
        <v>13</v>
      </c>
      <c r="E20" s="174">
        <v>44</v>
      </c>
      <c r="F20" s="174">
        <v>41</v>
      </c>
      <c r="G20" s="174">
        <v>85</v>
      </c>
      <c r="H20" s="176">
        <v>72</v>
      </c>
      <c r="I20" s="174">
        <v>45</v>
      </c>
      <c r="J20" s="174">
        <v>43</v>
      </c>
      <c r="K20" s="174">
        <v>88</v>
      </c>
      <c r="L20" s="177">
        <v>75</v>
      </c>
      <c r="M20" s="178">
        <v>147</v>
      </c>
      <c r="N20" s="179">
        <v>25009</v>
      </c>
    </row>
    <row r="21" spans="1:14" ht="19.5">
      <c r="A21" s="172" t="s">
        <v>333</v>
      </c>
      <c r="B21" s="173" t="s">
        <v>54</v>
      </c>
      <c r="C21" s="174">
        <v>12.9</v>
      </c>
      <c r="D21" s="175">
        <v>12</v>
      </c>
      <c r="E21" s="174">
        <v>42</v>
      </c>
      <c r="F21" s="174">
        <v>44</v>
      </c>
      <c r="G21" s="174">
        <v>86</v>
      </c>
      <c r="H21" s="176">
        <v>74</v>
      </c>
      <c r="I21" s="174">
        <v>41</v>
      </c>
      <c r="J21" s="174">
        <v>46</v>
      </c>
      <c r="K21" s="174">
        <v>87</v>
      </c>
      <c r="L21" s="177">
        <v>75</v>
      </c>
      <c r="M21" s="178">
        <v>149</v>
      </c>
      <c r="N21" s="179">
        <v>23632</v>
      </c>
    </row>
    <row r="22" spans="1:14" ht="19.5">
      <c r="A22" s="172" t="s">
        <v>179</v>
      </c>
      <c r="B22" s="173" t="s">
        <v>49</v>
      </c>
      <c r="C22" s="174">
        <v>10.3</v>
      </c>
      <c r="D22" s="175">
        <v>9</v>
      </c>
      <c r="E22" s="174">
        <v>38</v>
      </c>
      <c r="F22" s="174">
        <v>41</v>
      </c>
      <c r="G22" s="174">
        <v>79</v>
      </c>
      <c r="H22" s="176">
        <v>70</v>
      </c>
      <c r="I22" s="174">
        <v>48</v>
      </c>
      <c r="J22" s="174">
        <v>40</v>
      </c>
      <c r="K22" s="174">
        <v>88</v>
      </c>
      <c r="L22" s="177">
        <v>79</v>
      </c>
      <c r="M22" s="178">
        <v>149</v>
      </c>
      <c r="N22" s="179">
        <v>28676</v>
      </c>
    </row>
    <row r="23" spans="1:14" ht="19.5">
      <c r="A23" s="172" t="s">
        <v>215</v>
      </c>
      <c r="B23" s="173" t="s">
        <v>56</v>
      </c>
      <c r="C23" s="174">
        <v>15.6</v>
      </c>
      <c r="D23" s="175">
        <v>14</v>
      </c>
      <c r="E23" s="174">
        <v>51</v>
      </c>
      <c r="F23" s="174">
        <v>42</v>
      </c>
      <c r="G23" s="174">
        <v>93</v>
      </c>
      <c r="H23" s="176">
        <v>79</v>
      </c>
      <c r="I23" s="174">
        <v>41</v>
      </c>
      <c r="J23" s="174">
        <v>45</v>
      </c>
      <c r="K23" s="174">
        <v>86</v>
      </c>
      <c r="L23" s="177">
        <v>72</v>
      </c>
      <c r="M23" s="178">
        <v>151</v>
      </c>
      <c r="N23" s="179">
        <v>31464</v>
      </c>
    </row>
    <row r="24" spans="1:14" ht="19.5">
      <c r="A24" s="172" t="s">
        <v>196</v>
      </c>
      <c r="B24" s="173" t="s">
        <v>51</v>
      </c>
      <c r="C24" s="174">
        <v>12.5</v>
      </c>
      <c r="D24" s="175">
        <v>11</v>
      </c>
      <c r="E24" s="174">
        <v>45</v>
      </c>
      <c r="F24" s="174">
        <v>42</v>
      </c>
      <c r="G24" s="174">
        <v>87</v>
      </c>
      <c r="H24" s="176">
        <v>76</v>
      </c>
      <c r="I24" s="174">
        <v>41</v>
      </c>
      <c r="J24" s="174">
        <v>45</v>
      </c>
      <c r="K24" s="174">
        <v>86</v>
      </c>
      <c r="L24" s="177">
        <v>75</v>
      </c>
      <c r="M24" s="178">
        <v>151</v>
      </c>
      <c r="N24" s="179">
        <v>17457</v>
      </c>
    </row>
    <row r="25" spans="1:14" ht="19.5">
      <c r="A25" s="172" t="s">
        <v>198</v>
      </c>
      <c r="B25" s="173" t="s">
        <v>199</v>
      </c>
      <c r="C25" s="174">
        <v>12.9</v>
      </c>
      <c r="D25" s="175">
        <v>12</v>
      </c>
      <c r="E25" s="174">
        <v>44</v>
      </c>
      <c r="F25" s="174">
        <v>48</v>
      </c>
      <c r="G25" s="174">
        <v>92</v>
      </c>
      <c r="H25" s="176">
        <v>80</v>
      </c>
      <c r="I25" s="174">
        <v>43</v>
      </c>
      <c r="J25" s="174">
        <v>41</v>
      </c>
      <c r="K25" s="174">
        <v>84</v>
      </c>
      <c r="L25" s="177">
        <v>72</v>
      </c>
      <c r="M25" s="178">
        <v>152</v>
      </c>
      <c r="N25" s="179">
        <v>26665</v>
      </c>
    </row>
    <row r="26" spans="1:14" ht="19.5">
      <c r="A26" s="172" t="s">
        <v>218</v>
      </c>
      <c r="B26" s="173" t="s">
        <v>35</v>
      </c>
      <c r="C26" s="174">
        <v>16.100000000000001</v>
      </c>
      <c r="D26" s="175">
        <v>15</v>
      </c>
      <c r="E26" s="174">
        <v>49</v>
      </c>
      <c r="F26" s="174">
        <v>44</v>
      </c>
      <c r="G26" s="174">
        <v>93</v>
      </c>
      <c r="H26" s="176">
        <v>78</v>
      </c>
      <c r="I26" s="174">
        <v>47</v>
      </c>
      <c r="J26" s="174">
        <v>42</v>
      </c>
      <c r="K26" s="174">
        <v>89</v>
      </c>
      <c r="L26" s="177">
        <v>74</v>
      </c>
      <c r="M26" s="178">
        <v>152</v>
      </c>
      <c r="N26" s="179">
        <v>24521</v>
      </c>
    </row>
    <row r="27" spans="1:14" ht="19.5">
      <c r="A27" s="172" t="s">
        <v>192</v>
      </c>
      <c r="B27" s="173" t="s">
        <v>35</v>
      </c>
      <c r="C27" s="174">
        <v>12.2</v>
      </c>
      <c r="D27" s="175">
        <v>11</v>
      </c>
      <c r="E27" s="174">
        <v>44</v>
      </c>
      <c r="F27" s="174">
        <v>44</v>
      </c>
      <c r="G27" s="174">
        <v>88</v>
      </c>
      <c r="H27" s="176">
        <v>77</v>
      </c>
      <c r="I27" s="174">
        <v>43</v>
      </c>
      <c r="J27" s="174">
        <v>43</v>
      </c>
      <c r="K27" s="174">
        <v>86</v>
      </c>
      <c r="L27" s="177">
        <v>75</v>
      </c>
      <c r="M27" s="178">
        <v>152</v>
      </c>
      <c r="N27" s="179">
        <v>21967</v>
      </c>
    </row>
    <row r="28" spans="1:14" ht="19.5">
      <c r="A28" s="172" t="s">
        <v>189</v>
      </c>
      <c r="B28" s="173" t="s">
        <v>42</v>
      </c>
      <c r="C28" s="174">
        <v>11.9</v>
      </c>
      <c r="D28" s="175">
        <v>11</v>
      </c>
      <c r="E28" s="174">
        <v>44</v>
      </c>
      <c r="F28" s="174">
        <v>42</v>
      </c>
      <c r="G28" s="174">
        <v>86</v>
      </c>
      <c r="H28" s="176">
        <v>75</v>
      </c>
      <c r="I28" s="174">
        <v>41</v>
      </c>
      <c r="J28" s="174">
        <v>47</v>
      </c>
      <c r="K28" s="174">
        <v>88</v>
      </c>
      <c r="L28" s="177">
        <v>77</v>
      </c>
      <c r="M28" s="178">
        <v>152</v>
      </c>
      <c r="N28" s="179">
        <v>30844</v>
      </c>
    </row>
    <row r="29" spans="1:14" ht="19.5">
      <c r="A29" s="172" t="s">
        <v>216</v>
      </c>
      <c r="B29" s="173" t="s">
        <v>37</v>
      </c>
      <c r="C29" s="174">
        <v>16</v>
      </c>
      <c r="D29" s="175">
        <v>15</v>
      </c>
      <c r="E29" s="174">
        <v>46</v>
      </c>
      <c r="F29" s="174">
        <v>41</v>
      </c>
      <c r="G29" s="174">
        <v>87</v>
      </c>
      <c r="H29" s="176">
        <v>72</v>
      </c>
      <c r="I29" s="174">
        <v>46</v>
      </c>
      <c r="J29" s="174">
        <v>49</v>
      </c>
      <c r="K29" s="174">
        <v>95</v>
      </c>
      <c r="L29" s="177">
        <v>80</v>
      </c>
      <c r="M29" s="178">
        <v>152</v>
      </c>
      <c r="N29" s="179">
        <v>28035</v>
      </c>
    </row>
    <row r="30" spans="1:14" ht="19.5">
      <c r="A30" s="172" t="s">
        <v>207</v>
      </c>
      <c r="B30" s="173" t="s">
        <v>35</v>
      </c>
      <c r="C30" s="174">
        <v>14.3</v>
      </c>
      <c r="D30" s="175">
        <v>13</v>
      </c>
      <c r="E30" s="174">
        <v>39</v>
      </c>
      <c r="F30" s="174">
        <v>45</v>
      </c>
      <c r="G30" s="174">
        <v>84</v>
      </c>
      <c r="H30" s="176">
        <v>71</v>
      </c>
      <c r="I30" s="174">
        <v>50</v>
      </c>
      <c r="J30" s="174">
        <v>44</v>
      </c>
      <c r="K30" s="174">
        <v>94</v>
      </c>
      <c r="L30" s="177">
        <v>81</v>
      </c>
      <c r="M30" s="178">
        <v>152</v>
      </c>
      <c r="N30" s="179">
        <v>20847</v>
      </c>
    </row>
    <row r="31" spans="1:14" ht="19.5">
      <c r="A31" s="172" t="s">
        <v>220</v>
      </c>
      <c r="B31" s="173" t="s">
        <v>56</v>
      </c>
      <c r="C31" s="174">
        <v>16.2</v>
      </c>
      <c r="D31" s="175">
        <v>15</v>
      </c>
      <c r="E31" s="174">
        <v>51</v>
      </c>
      <c r="F31" s="174">
        <v>46</v>
      </c>
      <c r="G31" s="174">
        <v>97</v>
      </c>
      <c r="H31" s="176">
        <v>82</v>
      </c>
      <c r="I31" s="174">
        <v>41</v>
      </c>
      <c r="J31" s="174">
        <v>45</v>
      </c>
      <c r="K31" s="174">
        <v>86</v>
      </c>
      <c r="L31" s="177">
        <v>71</v>
      </c>
      <c r="M31" s="178">
        <v>153</v>
      </c>
      <c r="N31" s="179">
        <v>21614</v>
      </c>
    </row>
    <row r="32" spans="1:14" ht="19.5">
      <c r="A32" s="172" t="s">
        <v>195</v>
      </c>
      <c r="B32" s="173" t="s">
        <v>35</v>
      </c>
      <c r="C32" s="174">
        <v>12.3</v>
      </c>
      <c r="D32" s="175">
        <v>11</v>
      </c>
      <c r="E32" s="174">
        <v>49</v>
      </c>
      <c r="F32" s="174">
        <v>42</v>
      </c>
      <c r="G32" s="174">
        <v>91</v>
      </c>
      <c r="H32" s="176">
        <v>80</v>
      </c>
      <c r="I32" s="174">
        <v>45</v>
      </c>
      <c r="J32" s="174">
        <v>40</v>
      </c>
      <c r="K32" s="174">
        <v>85</v>
      </c>
      <c r="L32" s="177">
        <v>74</v>
      </c>
      <c r="M32" s="178">
        <v>154</v>
      </c>
      <c r="N32" s="179">
        <v>25744</v>
      </c>
    </row>
    <row r="33" spans="1:14" ht="19.5">
      <c r="A33" s="172" t="s">
        <v>175</v>
      </c>
      <c r="B33" s="173" t="s">
        <v>56</v>
      </c>
      <c r="C33" s="174">
        <v>10</v>
      </c>
      <c r="D33" s="175">
        <v>9</v>
      </c>
      <c r="E33" s="174">
        <v>45</v>
      </c>
      <c r="F33" s="174">
        <v>43</v>
      </c>
      <c r="G33" s="174">
        <v>88</v>
      </c>
      <c r="H33" s="176">
        <v>79</v>
      </c>
      <c r="I33" s="174">
        <v>40</v>
      </c>
      <c r="J33" s="174">
        <v>44</v>
      </c>
      <c r="K33" s="174">
        <v>84</v>
      </c>
      <c r="L33" s="177">
        <v>75</v>
      </c>
      <c r="M33" s="178">
        <v>154</v>
      </c>
      <c r="N33" s="179">
        <v>24434</v>
      </c>
    </row>
    <row r="34" spans="1:14" ht="19.5">
      <c r="A34" s="172" t="s">
        <v>188</v>
      </c>
      <c r="B34" s="173" t="s">
        <v>35</v>
      </c>
      <c r="C34" s="174">
        <v>11.4</v>
      </c>
      <c r="D34" s="175">
        <v>10</v>
      </c>
      <c r="E34" s="174">
        <v>49</v>
      </c>
      <c r="F34" s="174">
        <v>43</v>
      </c>
      <c r="G34" s="174">
        <v>92</v>
      </c>
      <c r="H34" s="176">
        <v>82</v>
      </c>
      <c r="I34" s="174">
        <v>44</v>
      </c>
      <c r="J34" s="174">
        <v>40</v>
      </c>
      <c r="K34" s="174">
        <v>84</v>
      </c>
      <c r="L34" s="177">
        <v>74</v>
      </c>
      <c r="M34" s="178">
        <v>156</v>
      </c>
      <c r="N34" s="179">
        <v>25750</v>
      </c>
    </row>
    <row r="35" spans="1:14" ht="19.5">
      <c r="A35" s="172" t="s">
        <v>214</v>
      </c>
      <c r="B35" s="173" t="s">
        <v>35</v>
      </c>
      <c r="C35" s="174">
        <v>15.6</v>
      </c>
      <c r="D35" s="175">
        <v>14</v>
      </c>
      <c r="E35" s="174">
        <v>46</v>
      </c>
      <c r="F35" s="174">
        <v>49</v>
      </c>
      <c r="G35" s="174">
        <v>95</v>
      </c>
      <c r="H35" s="176">
        <v>81</v>
      </c>
      <c r="I35" s="174">
        <v>41</v>
      </c>
      <c r="J35" s="174">
        <v>48</v>
      </c>
      <c r="K35" s="174">
        <v>89</v>
      </c>
      <c r="L35" s="177">
        <v>75</v>
      </c>
      <c r="M35" s="178">
        <v>156</v>
      </c>
      <c r="N35" s="179">
        <v>19000</v>
      </c>
    </row>
    <row r="36" spans="1:14" ht="19.5">
      <c r="A36" s="172" t="s">
        <v>182</v>
      </c>
      <c r="B36" s="173" t="s">
        <v>51</v>
      </c>
      <c r="C36" s="174">
        <v>10.8</v>
      </c>
      <c r="D36" s="175">
        <v>10</v>
      </c>
      <c r="E36" s="174">
        <v>48</v>
      </c>
      <c r="F36" s="174">
        <v>46</v>
      </c>
      <c r="G36" s="174">
        <v>94</v>
      </c>
      <c r="H36" s="176">
        <v>84</v>
      </c>
      <c r="I36" s="174">
        <v>42</v>
      </c>
      <c r="J36" s="174">
        <v>41</v>
      </c>
      <c r="K36" s="174">
        <v>83</v>
      </c>
      <c r="L36" s="177">
        <v>73</v>
      </c>
      <c r="M36" s="178">
        <v>157</v>
      </c>
      <c r="N36" s="179">
        <v>21303</v>
      </c>
    </row>
    <row r="37" spans="1:14" ht="19.5">
      <c r="A37" s="172" t="s">
        <v>191</v>
      </c>
      <c r="B37" s="173" t="s">
        <v>54</v>
      </c>
      <c r="C37" s="174">
        <v>12.1</v>
      </c>
      <c r="D37" s="175">
        <v>11</v>
      </c>
      <c r="E37" s="174">
        <v>43</v>
      </c>
      <c r="F37" s="174">
        <v>47</v>
      </c>
      <c r="G37" s="174">
        <v>90</v>
      </c>
      <c r="H37" s="176">
        <v>79</v>
      </c>
      <c r="I37" s="174">
        <v>44</v>
      </c>
      <c r="J37" s="174">
        <v>45</v>
      </c>
      <c r="K37" s="174">
        <v>89</v>
      </c>
      <c r="L37" s="177">
        <v>78</v>
      </c>
      <c r="M37" s="178">
        <v>157</v>
      </c>
      <c r="N37" s="179">
        <v>29009</v>
      </c>
    </row>
    <row r="38" spans="1:14" ht="19.5">
      <c r="A38" s="172" t="s">
        <v>203</v>
      </c>
      <c r="B38" s="173" t="s">
        <v>56</v>
      </c>
      <c r="C38" s="174">
        <v>13.3</v>
      </c>
      <c r="D38" s="175">
        <v>12</v>
      </c>
      <c r="E38" s="174">
        <v>48</v>
      </c>
      <c r="F38" s="174">
        <v>47</v>
      </c>
      <c r="G38" s="174">
        <v>95</v>
      </c>
      <c r="H38" s="176">
        <v>83</v>
      </c>
      <c r="I38" s="174">
        <v>44</v>
      </c>
      <c r="J38" s="174">
        <v>43</v>
      </c>
      <c r="K38" s="174">
        <v>87</v>
      </c>
      <c r="L38" s="177">
        <v>75</v>
      </c>
      <c r="M38" s="178">
        <v>158</v>
      </c>
      <c r="N38" s="179">
        <v>30953</v>
      </c>
    </row>
    <row r="39" spans="1:14" ht="19.5">
      <c r="A39" s="172" t="s">
        <v>212</v>
      </c>
      <c r="B39" s="173" t="s">
        <v>35</v>
      </c>
      <c r="C39" s="174">
        <v>15.5</v>
      </c>
      <c r="D39" s="175">
        <v>14</v>
      </c>
      <c r="E39" s="174">
        <v>47</v>
      </c>
      <c r="F39" s="174">
        <v>50</v>
      </c>
      <c r="G39" s="174">
        <v>97</v>
      </c>
      <c r="H39" s="176">
        <v>83</v>
      </c>
      <c r="I39" s="174">
        <v>46</v>
      </c>
      <c r="J39" s="174">
        <v>45</v>
      </c>
      <c r="K39" s="174">
        <v>91</v>
      </c>
      <c r="L39" s="177">
        <v>77</v>
      </c>
      <c r="M39" s="178">
        <v>160</v>
      </c>
      <c r="N39" s="179">
        <v>18892</v>
      </c>
    </row>
    <row r="40" spans="1:14" ht="19.5">
      <c r="A40" s="172" t="s">
        <v>206</v>
      </c>
      <c r="B40" s="173" t="s">
        <v>42</v>
      </c>
      <c r="C40" s="174">
        <v>14.1</v>
      </c>
      <c r="D40" s="175">
        <v>13</v>
      </c>
      <c r="E40" s="174">
        <v>42</v>
      </c>
      <c r="F40" s="174">
        <v>46</v>
      </c>
      <c r="G40" s="174">
        <v>88</v>
      </c>
      <c r="H40" s="176">
        <v>75</v>
      </c>
      <c r="I40" s="174">
        <v>47</v>
      </c>
      <c r="J40" s="174">
        <v>51</v>
      </c>
      <c r="K40" s="174">
        <v>98</v>
      </c>
      <c r="L40" s="177">
        <v>85</v>
      </c>
      <c r="M40" s="178">
        <v>160</v>
      </c>
      <c r="N40" s="179">
        <v>25744</v>
      </c>
    </row>
    <row r="41" spans="1:14" ht="19.5">
      <c r="A41" s="172" t="s">
        <v>184</v>
      </c>
      <c r="B41" s="173" t="s">
        <v>56</v>
      </c>
      <c r="C41" s="174">
        <v>10.9</v>
      </c>
      <c r="D41" s="175">
        <v>10</v>
      </c>
      <c r="E41" s="174">
        <v>49</v>
      </c>
      <c r="F41" s="174">
        <v>45</v>
      </c>
      <c r="G41" s="174">
        <v>94</v>
      </c>
      <c r="H41" s="176">
        <v>84</v>
      </c>
      <c r="I41" s="174">
        <v>44</v>
      </c>
      <c r="J41" s="174">
        <v>43</v>
      </c>
      <c r="K41" s="174">
        <v>87</v>
      </c>
      <c r="L41" s="177">
        <v>77</v>
      </c>
      <c r="M41" s="178">
        <v>161</v>
      </c>
      <c r="N41" s="179">
        <v>28609</v>
      </c>
    </row>
    <row r="42" spans="1:14" ht="19.5">
      <c r="A42" s="172" t="s">
        <v>222</v>
      </c>
      <c r="B42" s="173" t="s">
        <v>37</v>
      </c>
      <c r="C42" s="174">
        <v>16.600000000000001</v>
      </c>
      <c r="D42" s="175">
        <v>15</v>
      </c>
      <c r="E42" s="174">
        <v>51</v>
      </c>
      <c r="F42" s="174">
        <v>47</v>
      </c>
      <c r="G42" s="174">
        <v>98</v>
      </c>
      <c r="H42" s="176">
        <v>83</v>
      </c>
      <c r="I42" s="174">
        <v>50</v>
      </c>
      <c r="J42" s="174">
        <v>43</v>
      </c>
      <c r="K42" s="174">
        <v>93</v>
      </c>
      <c r="L42" s="177">
        <v>78</v>
      </c>
      <c r="M42" s="178">
        <v>161</v>
      </c>
      <c r="N42" s="179">
        <v>26025</v>
      </c>
    </row>
    <row r="43" spans="1:14" ht="19.5">
      <c r="A43" s="172" t="s">
        <v>202</v>
      </c>
      <c r="B43" s="173" t="s">
        <v>54</v>
      </c>
      <c r="C43" s="174">
        <v>12.9</v>
      </c>
      <c r="D43" s="175">
        <v>12</v>
      </c>
      <c r="E43" s="174">
        <v>43</v>
      </c>
      <c r="F43" s="174">
        <v>51</v>
      </c>
      <c r="G43" s="174">
        <v>94</v>
      </c>
      <c r="H43" s="176">
        <v>82</v>
      </c>
      <c r="I43" s="174">
        <v>45</v>
      </c>
      <c r="J43" s="174">
        <v>46</v>
      </c>
      <c r="K43" s="174">
        <v>91</v>
      </c>
      <c r="L43" s="177">
        <v>79</v>
      </c>
      <c r="M43" s="178">
        <v>161</v>
      </c>
      <c r="N43" s="179">
        <v>32122</v>
      </c>
    </row>
    <row r="44" spans="1:14" ht="19.5">
      <c r="A44" s="172" t="s">
        <v>211</v>
      </c>
      <c r="B44" s="173" t="s">
        <v>35</v>
      </c>
      <c r="C44" s="174">
        <v>15.5</v>
      </c>
      <c r="D44" s="175">
        <v>14</v>
      </c>
      <c r="E44" s="174">
        <v>47</v>
      </c>
      <c r="F44" s="174">
        <v>51</v>
      </c>
      <c r="G44" s="174">
        <v>98</v>
      </c>
      <c r="H44" s="176">
        <v>84</v>
      </c>
      <c r="I44" s="174">
        <v>42</v>
      </c>
      <c r="J44" s="174">
        <v>51</v>
      </c>
      <c r="K44" s="174">
        <v>93</v>
      </c>
      <c r="L44" s="177">
        <v>79</v>
      </c>
      <c r="M44" s="178">
        <v>163</v>
      </c>
      <c r="N44" s="179">
        <v>21112</v>
      </c>
    </row>
    <row r="45" spans="1:14" ht="19.5">
      <c r="A45" s="172" t="s">
        <v>178</v>
      </c>
      <c r="B45" s="173" t="s">
        <v>42</v>
      </c>
      <c r="C45" s="174">
        <v>10.3</v>
      </c>
      <c r="D45" s="175">
        <v>9</v>
      </c>
      <c r="E45" s="174">
        <v>44</v>
      </c>
      <c r="F45" s="174">
        <v>46</v>
      </c>
      <c r="G45" s="174">
        <v>90</v>
      </c>
      <c r="H45" s="176">
        <v>81</v>
      </c>
      <c r="I45" s="174">
        <v>48</v>
      </c>
      <c r="J45" s="174">
        <v>45</v>
      </c>
      <c r="K45" s="174">
        <v>93</v>
      </c>
      <c r="L45" s="177">
        <v>84</v>
      </c>
      <c r="M45" s="178">
        <v>165</v>
      </c>
      <c r="N45" s="179">
        <v>32431</v>
      </c>
    </row>
    <row r="46" spans="1:14" ht="19.5">
      <c r="A46" s="172" t="s">
        <v>177</v>
      </c>
      <c r="B46" s="173" t="s">
        <v>39</v>
      </c>
      <c r="C46" s="174">
        <v>10.3</v>
      </c>
      <c r="D46" s="175">
        <v>9</v>
      </c>
      <c r="E46" s="174">
        <v>48</v>
      </c>
      <c r="F46" s="174">
        <v>41</v>
      </c>
      <c r="G46" s="174">
        <v>89</v>
      </c>
      <c r="H46" s="176">
        <v>80</v>
      </c>
      <c r="I46" s="174">
        <v>44</v>
      </c>
      <c r="J46" s="174">
        <v>50</v>
      </c>
      <c r="K46" s="174">
        <v>94</v>
      </c>
      <c r="L46" s="177">
        <v>85</v>
      </c>
      <c r="M46" s="178">
        <v>165</v>
      </c>
      <c r="N46" s="179">
        <v>19278</v>
      </c>
    </row>
    <row r="47" spans="1:14" ht="19.5">
      <c r="A47" s="172" t="s">
        <v>213</v>
      </c>
      <c r="B47" s="173" t="s">
        <v>94</v>
      </c>
      <c r="C47" s="174">
        <v>15.5</v>
      </c>
      <c r="D47" s="175">
        <v>14</v>
      </c>
      <c r="E47" s="174">
        <v>49</v>
      </c>
      <c r="F47" s="174">
        <v>52</v>
      </c>
      <c r="G47" s="174">
        <v>101</v>
      </c>
      <c r="H47" s="176">
        <v>87</v>
      </c>
      <c r="I47" s="174">
        <v>45</v>
      </c>
      <c r="J47" s="174">
        <v>48</v>
      </c>
      <c r="K47" s="174">
        <v>93</v>
      </c>
      <c r="L47" s="177">
        <v>79</v>
      </c>
      <c r="M47" s="178">
        <v>166</v>
      </c>
      <c r="N47" s="179">
        <v>27996</v>
      </c>
    </row>
    <row r="48" spans="1:14" ht="19.5">
      <c r="A48" s="172" t="s">
        <v>185</v>
      </c>
      <c r="B48" s="173" t="s">
        <v>94</v>
      </c>
      <c r="C48" s="174">
        <v>10.9</v>
      </c>
      <c r="D48" s="175">
        <v>10</v>
      </c>
      <c r="E48" s="174">
        <v>44</v>
      </c>
      <c r="F48" s="174">
        <v>48</v>
      </c>
      <c r="G48" s="174">
        <v>92</v>
      </c>
      <c r="H48" s="176">
        <v>82</v>
      </c>
      <c r="I48" s="174">
        <v>49</v>
      </c>
      <c r="J48" s="174">
        <v>49</v>
      </c>
      <c r="K48" s="174">
        <v>98</v>
      </c>
      <c r="L48" s="177">
        <v>88</v>
      </c>
      <c r="M48" s="178">
        <v>170</v>
      </c>
      <c r="N48" s="179">
        <v>23649</v>
      </c>
    </row>
    <row r="49" spans="1:14" ht="19.5">
      <c r="A49" s="172" t="s">
        <v>219</v>
      </c>
      <c r="B49" s="173" t="s">
        <v>94</v>
      </c>
      <c r="C49" s="174">
        <v>16.100000000000001</v>
      </c>
      <c r="D49" s="175">
        <v>15</v>
      </c>
      <c r="E49" s="174">
        <v>54</v>
      </c>
      <c r="F49" s="174">
        <v>53</v>
      </c>
      <c r="G49" s="174">
        <v>107</v>
      </c>
      <c r="H49" s="176">
        <v>92</v>
      </c>
      <c r="I49" s="174">
        <v>45</v>
      </c>
      <c r="J49" s="174">
        <v>50</v>
      </c>
      <c r="K49" s="174">
        <v>95</v>
      </c>
      <c r="L49" s="177">
        <v>80</v>
      </c>
      <c r="M49" s="178">
        <v>172</v>
      </c>
      <c r="N49" s="179">
        <v>28273</v>
      </c>
    </row>
    <row r="50" spans="1:14" ht="19.5">
      <c r="A50" s="172" t="s">
        <v>217</v>
      </c>
      <c r="B50" s="173" t="s">
        <v>56</v>
      </c>
      <c r="C50" s="174">
        <v>16</v>
      </c>
      <c r="D50" s="175">
        <v>15</v>
      </c>
      <c r="E50" s="174">
        <v>58</v>
      </c>
      <c r="F50" s="174">
        <v>47</v>
      </c>
      <c r="G50" s="174">
        <v>105</v>
      </c>
      <c r="H50" s="176">
        <v>90</v>
      </c>
      <c r="I50" s="174">
        <v>50</v>
      </c>
      <c r="J50" s="174">
        <v>51</v>
      </c>
      <c r="K50" s="174">
        <v>101</v>
      </c>
      <c r="L50" s="177">
        <v>86</v>
      </c>
      <c r="M50" s="178">
        <v>176</v>
      </c>
      <c r="N50" s="179">
        <v>24729</v>
      </c>
    </row>
    <row r="51" spans="1:14" ht="19.5">
      <c r="A51" s="172" t="s">
        <v>210</v>
      </c>
      <c r="B51" s="173" t="s">
        <v>94</v>
      </c>
      <c r="C51" s="174">
        <v>15.2</v>
      </c>
      <c r="D51" s="175">
        <v>14</v>
      </c>
      <c r="E51" s="174">
        <v>56</v>
      </c>
      <c r="F51" s="174">
        <v>47</v>
      </c>
      <c r="G51" s="174">
        <v>103</v>
      </c>
      <c r="H51" s="176">
        <v>89</v>
      </c>
      <c r="I51" s="174">
        <v>52</v>
      </c>
      <c r="J51" s="174">
        <v>50</v>
      </c>
      <c r="K51" s="174">
        <v>102</v>
      </c>
      <c r="L51" s="177">
        <v>88</v>
      </c>
      <c r="M51" s="178">
        <v>177</v>
      </c>
      <c r="N51" s="179">
        <v>23559</v>
      </c>
    </row>
    <row r="52" spans="1:14" ht="19.5">
      <c r="A52" s="172" t="s">
        <v>180</v>
      </c>
      <c r="B52" s="173" t="s">
        <v>51</v>
      </c>
      <c r="C52" s="174">
        <v>10.4</v>
      </c>
      <c r="D52" s="175">
        <v>9</v>
      </c>
      <c r="E52" s="174">
        <v>42</v>
      </c>
      <c r="F52" s="174">
        <v>40</v>
      </c>
      <c r="G52" s="174">
        <v>82</v>
      </c>
      <c r="H52" s="176">
        <v>73</v>
      </c>
      <c r="I52" s="174" t="s">
        <v>5</v>
      </c>
      <c r="J52" s="174" t="s">
        <v>335</v>
      </c>
      <c r="K52" s="174" t="s">
        <v>336</v>
      </c>
      <c r="L52" s="183" t="s">
        <v>11</v>
      </c>
      <c r="M52" s="184" t="s">
        <v>11</v>
      </c>
      <c r="N52" s="179">
        <v>23355</v>
      </c>
    </row>
    <row r="53" spans="1:14" ht="19.5">
      <c r="A53" s="172" t="s">
        <v>354</v>
      </c>
      <c r="B53" s="173" t="s">
        <v>37</v>
      </c>
      <c r="C53" s="174">
        <v>12.9</v>
      </c>
      <c r="D53" s="175">
        <v>12</v>
      </c>
      <c r="E53" s="174">
        <v>46</v>
      </c>
      <c r="F53" s="174">
        <v>43</v>
      </c>
      <c r="G53" s="174">
        <v>89</v>
      </c>
      <c r="H53" s="176">
        <v>77</v>
      </c>
      <c r="I53" s="174" t="s">
        <v>5</v>
      </c>
      <c r="J53" s="174" t="s">
        <v>335</v>
      </c>
      <c r="K53" s="174" t="s">
        <v>336</v>
      </c>
      <c r="L53" s="183" t="s">
        <v>11</v>
      </c>
      <c r="M53" s="184" t="s">
        <v>11</v>
      </c>
      <c r="N53" s="179">
        <v>31267</v>
      </c>
    </row>
    <row r="54" spans="1:14" ht="19.5">
      <c r="A54" s="172" t="s">
        <v>193</v>
      </c>
      <c r="B54" s="173" t="s">
        <v>35</v>
      </c>
      <c r="C54" s="174">
        <v>12.3</v>
      </c>
      <c r="D54" s="175">
        <v>11</v>
      </c>
      <c r="E54" s="174">
        <v>48</v>
      </c>
      <c r="F54" s="174">
        <v>44</v>
      </c>
      <c r="G54" s="174">
        <v>92</v>
      </c>
      <c r="H54" s="176">
        <v>81</v>
      </c>
      <c r="I54" s="174" t="s">
        <v>5</v>
      </c>
      <c r="J54" s="174" t="s">
        <v>335</v>
      </c>
      <c r="K54" s="174" t="s">
        <v>336</v>
      </c>
      <c r="L54" s="183" t="s">
        <v>11</v>
      </c>
      <c r="M54" s="184" t="s">
        <v>11</v>
      </c>
      <c r="N54" s="179">
        <v>21808</v>
      </c>
    </row>
    <row r="55" spans="1:14" ht="19.5">
      <c r="A55" s="172" t="s">
        <v>181</v>
      </c>
      <c r="B55" s="173" t="s">
        <v>94</v>
      </c>
      <c r="C55" s="174">
        <v>10.5</v>
      </c>
      <c r="D55" s="175">
        <v>9</v>
      </c>
      <c r="E55" s="174">
        <v>46</v>
      </c>
      <c r="F55" s="174">
        <v>45</v>
      </c>
      <c r="G55" s="174">
        <v>91</v>
      </c>
      <c r="H55" s="176">
        <v>82</v>
      </c>
      <c r="I55" s="174" t="s">
        <v>5</v>
      </c>
      <c r="J55" s="174" t="s">
        <v>335</v>
      </c>
      <c r="K55" s="174" t="s">
        <v>336</v>
      </c>
      <c r="L55" s="183" t="s">
        <v>11</v>
      </c>
      <c r="M55" s="184" t="s">
        <v>11</v>
      </c>
      <c r="N55" s="179">
        <v>26079</v>
      </c>
    </row>
    <row r="56" spans="1:14" ht="19.5">
      <c r="A56" s="172" t="s">
        <v>221</v>
      </c>
      <c r="B56" s="173" t="s">
        <v>56</v>
      </c>
      <c r="C56" s="174">
        <v>16.5</v>
      </c>
      <c r="D56" s="175">
        <v>15</v>
      </c>
      <c r="E56" s="174">
        <v>51</v>
      </c>
      <c r="F56" s="174">
        <v>51</v>
      </c>
      <c r="G56" s="174">
        <v>102</v>
      </c>
      <c r="H56" s="176">
        <v>87</v>
      </c>
      <c r="I56" s="174" t="s">
        <v>5</v>
      </c>
      <c r="J56" s="174" t="s">
        <v>335</v>
      </c>
      <c r="K56" s="174" t="s">
        <v>336</v>
      </c>
      <c r="L56" s="183" t="s">
        <v>11</v>
      </c>
      <c r="M56" s="184" t="s">
        <v>11</v>
      </c>
      <c r="N56" s="179">
        <v>27470</v>
      </c>
    </row>
    <row r="57" spans="1:14" ht="19.5">
      <c r="A57" s="172" t="s">
        <v>197</v>
      </c>
      <c r="B57" s="173" t="s">
        <v>35</v>
      </c>
      <c r="C57" s="174">
        <v>12.7</v>
      </c>
      <c r="D57" s="175">
        <v>12</v>
      </c>
      <c r="E57" s="174" t="s">
        <v>5</v>
      </c>
      <c r="F57" s="174" t="s">
        <v>335</v>
      </c>
      <c r="G57" s="174" t="s">
        <v>336</v>
      </c>
      <c r="H57" s="182" t="s">
        <v>11</v>
      </c>
      <c r="I57" s="174" t="s">
        <v>5</v>
      </c>
      <c r="J57" s="174" t="s">
        <v>335</v>
      </c>
      <c r="K57" s="174" t="s">
        <v>336</v>
      </c>
      <c r="L57" s="183" t="s">
        <v>11</v>
      </c>
      <c r="M57" s="184" t="s">
        <v>11</v>
      </c>
      <c r="N57" s="179">
        <v>25523</v>
      </c>
    </row>
    <row r="58" spans="1:14" ht="19.5">
      <c r="A58" s="172" t="s">
        <v>353</v>
      </c>
      <c r="B58" s="173" t="s">
        <v>54</v>
      </c>
      <c r="C58" s="174">
        <v>12.9</v>
      </c>
      <c r="D58" s="175">
        <v>12</v>
      </c>
      <c r="E58" s="174" t="s">
        <v>5</v>
      </c>
      <c r="F58" s="174" t="s">
        <v>335</v>
      </c>
      <c r="G58" s="174" t="s">
        <v>336</v>
      </c>
      <c r="H58" s="182" t="s">
        <v>11</v>
      </c>
      <c r="I58" s="174" t="s">
        <v>5</v>
      </c>
      <c r="J58" s="174" t="s">
        <v>335</v>
      </c>
      <c r="K58" s="174" t="s">
        <v>336</v>
      </c>
      <c r="L58" s="183" t="s">
        <v>11</v>
      </c>
      <c r="M58" s="184" t="s">
        <v>11</v>
      </c>
      <c r="N58" s="179">
        <v>27724</v>
      </c>
    </row>
    <row r="59" spans="1:14" ht="19.5">
      <c r="A59" s="191" t="s">
        <v>204</v>
      </c>
      <c r="B59" s="173" t="s">
        <v>35</v>
      </c>
      <c r="C59" s="174">
        <v>13.5</v>
      </c>
      <c r="D59" s="175">
        <v>12</v>
      </c>
      <c r="E59" s="181" t="s">
        <v>11</v>
      </c>
      <c r="F59" s="181" t="s">
        <v>11</v>
      </c>
      <c r="G59" s="181" t="s">
        <v>11</v>
      </c>
      <c r="H59" s="182" t="s">
        <v>11</v>
      </c>
      <c r="I59" s="181" t="s">
        <v>11</v>
      </c>
      <c r="J59" s="181" t="s">
        <v>11</v>
      </c>
      <c r="K59" s="181" t="s">
        <v>11</v>
      </c>
      <c r="L59" s="183" t="s">
        <v>11</v>
      </c>
      <c r="M59" s="184" t="s">
        <v>11</v>
      </c>
      <c r="N59" s="179">
        <v>24604</v>
      </c>
    </row>
    <row r="60" spans="1:14" ht="19.5">
      <c r="A60" s="191" t="s">
        <v>186</v>
      </c>
      <c r="B60" s="173" t="s">
        <v>35</v>
      </c>
      <c r="C60" s="174">
        <v>11.1</v>
      </c>
      <c r="D60" s="175">
        <v>10</v>
      </c>
      <c r="E60" s="181" t="s">
        <v>11</v>
      </c>
      <c r="F60" s="181" t="s">
        <v>11</v>
      </c>
      <c r="G60" s="181" t="s">
        <v>11</v>
      </c>
      <c r="H60" s="182" t="s">
        <v>11</v>
      </c>
      <c r="I60" s="181" t="s">
        <v>11</v>
      </c>
      <c r="J60" s="181" t="s">
        <v>11</v>
      </c>
      <c r="K60" s="181" t="s">
        <v>11</v>
      </c>
      <c r="L60" s="183" t="s">
        <v>11</v>
      </c>
      <c r="M60" s="184" t="s">
        <v>11</v>
      </c>
      <c r="N60" s="179">
        <v>25071</v>
      </c>
    </row>
    <row r="61" spans="1:14" ht="19.5">
      <c r="A61" s="191" t="s">
        <v>187</v>
      </c>
      <c r="B61" s="173" t="s">
        <v>35</v>
      </c>
      <c r="C61" s="174">
        <v>11.3</v>
      </c>
      <c r="D61" s="175">
        <v>10</v>
      </c>
      <c r="E61" s="181" t="s">
        <v>11</v>
      </c>
      <c r="F61" s="181" t="s">
        <v>11</v>
      </c>
      <c r="G61" s="181" t="s">
        <v>11</v>
      </c>
      <c r="H61" s="182" t="s">
        <v>11</v>
      </c>
      <c r="I61" s="181" t="s">
        <v>11</v>
      </c>
      <c r="J61" s="181" t="s">
        <v>11</v>
      </c>
      <c r="K61" s="181" t="s">
        <v>11</v>
      </c>
      <c r="L61" s="183" t="s">
        <v>11</v>
      </c>
      <c r="M61" s="184" t="s">
        <v>11</v>
      </c>
      <c r="N61" s="179">
        <v>35488</v>
      </c>
    </row>
    <row r="62" spans="1:14" ht="19.5">
      <c r="A62" s="191" t="s">
        <v>176</v>
      </c>
      <c r="B62" s="173" t="s">
        <v>35</v>
      </c>
      <c r="C62" s="174">
        <v>10.199999999999999</v>
      </c>
      <c r="D62" s="175">
        <v>9</v>
      </c>
      <c r="E62" s="181" t="s">
        <v>11</v>
      </c>
      <c r="F62" s="181" t="s">
        <v>11</v>
      </c>
      <c r="G62" s="181" t="s">
        <v>11</v>
      </c>
      <c r="H62" s="182" t="s">
        <v>11</v>
      </c>
      <c r="I62" s="181" t="s">
        <v>11</v>
      </c>
      <c r="J62" s="181" t="s">
        <v>11</v>
      </c>
      <c r="K62" s="181" t="s">
        <v>11</v>
      </c>
      <c r="L62" s="183" t="s">
        <v>11</v>
      </c>
      <c r="M62" s="184" t="s">
        <v>11</v>
      </c>
      <c r="N62" s="179">
        <v>27593</v>
      </c>
    </row>
  </sheetData>
  <sortState ref="A13:N62">
    <sortCondition ref="M13:M62"/>
    <sortCondition ref="L13:L62"/>
    <sortCondition ref="H13:H62"/>
  </sortState>
  <mergeCells count="8">
    <mergeCell ref="A11:M11"/>
    <mergeCell ref="A1:M1"/>
    <mergeCell ref="A2:M2"/>
    <mergeCell ref="A6:M6"/>
    <mergeCell ref="A5:M5"/>
    <mergeCell ref="A4:M4"/>
    <mergeCell ref="A8:M8"/>
    <mergeCell ref="A9:M9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6"/>
  <sheetViews>
    <sheetView zoomScale="70" zoomScaleNormal="70" workbookViewId="0">
      <selection sqref="A1:M1"/>
    </sheetView>
  </sheetViews>
  <sheetFormatPr baseColWidth="10" defaultRowHeight="18.75"/>
  <cols>
    <col min="1" max="1" width="34.85546875" style="1" customWidth="1"/>
    <col min="2" max="2" width="9.7109375" style="1" bestFit="1" customWidth="1"/>
    <col min="3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35" customWidth="1"/>
    <col min="15" max="15" width="10.42578125" style="163" bestFit="1" customWidth="1"/>
    <col min="16" max="16384" width="11.42578125" style="1"/>
  </cols>
  <sheetData>
    <row r="1" spans="1:15" ht="30.75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"/>
    </row>
    <row r="2" spans="1:15" ht="30.75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16" t="str">
        <f>'CAB 0-9'!A4:M4</f>
        <v>MAR DEL PLATA GOLF CLUB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"/>
    </row>
    <row r="5" spans="1:15" ht="26.25" thickBot="1">
      <c r="A5" s="116" t="s">
        <v>352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"/>
    </row>
    <row r="6" spans="1:15" ht="37.5">
      <c r="A6" s="120" t="s">
        <v>9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18" t="s">
        <v>17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"/>
    </row>
    <row r="9" spans="1:15" ht="19.5">
      <c r="A9" s="119" t="str">
        <f>'CAB 0-9'!A9:M9</f>
        <v>23 Y 24 DE ABRIL DE 2022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"/>
    </row>
    <row r="10" spans="1:15" ht="20.25" thickBot="1">
      <c r="A10" s="41"/>
      <c r="B10" s="41"/>
      <c r="C10" s="7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1"/>
    </row>
    <row r="11" spans="1:15" ht="20.25" thickBot="1">
      <c r="A11" s="112" t="s">
        <v>32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N11" s="1"/>
    </row>
    <row r="12" spans="1:15" s="3" customFormat="1" ht="20.25" thickBot="1">
      <c r="A12" s="36" t="s">
        <v>0</v>
      </c>
      <c r="B12" s="37" t="s">
        <v>8</v>
      </c>
      <c r="C12" s="5" t="s">
        <v>29</v>
      </c>
      <c r="D12" s="36" t="s">
        <v>1</v>
      </c>
      <c r="E12" s="36" t="s">
        <v>2</v>
      </c>
      <c r="F12" s="36" t="s">
        <v>3</v>
      </c>
      <c r="G12" s="36" t="s">
        <v>4</v>
      </c>
      <c r="H12" s="36" t="s">
        <v>5</v>
      </c>
      <c r="I12" s="36" t="s">
        <v>2</v>
      </c>
      <c r="J12" s="36" t="s">
        <v>3</v>
      </c>
      <c r="K12" s="36" t="s">
        <v>4</v>
      </c>
      <c r="L12" s="36" t="s">
        <v>5</v>
      </c>
      <c r="M12" s="36" t="s">
        <v>10</v>
      </c>
      <c r="N12" s="52"/>
      <c r="O12" s="164"/>
    </row>
    <row r="13" spans="1:15" ht="19.5">
      <c r="A13" s="172" t="s">
        <v>235</v>
      </c>
      <c r="B13" s="173" t="s">
        <v>54</v>
      </c>
      <c r="C13" s="174">
        <v>19.7</v>
      </c>
      <c r="D13" s="175">
        <v>19</v>
      </c>
      <c r="E13" s="174">
        <v>45</v>
      </c>
      <c r="F13" s="174">
        <v>44</v>
      </c>
      <c r="G13" s="174">
        <v>89</v>
      </c>
      <c r="H13" s="176">
        <v>70</v>
      </c>
      <c r="I13" s="174">
        <v>50</v>
      </c>
      <c r="J13" s="174">
        <v>39</v>
      </c>
      <c r="K13" s="174">
        <v>89</v>
      </c>
      <c r="L13" s="177">
        <v>70</v>
      </c>
      <c r="M13" s="185">
        <v>140</v>
      </c>
      <c r="N13" s="179">
        <v>23705</v>
      </c>
      <c r="O13" s="165" t="s">
        <v>349</v>
      </c>
    </row>
    <row r="14" spans="1:15" ht="19.5">
      <c r="A14" s="172" t="s">
        <v>243</v>
      </c>
      <c r="B14" s="173" t="s">
        <v>35</v>
      </c>
      <c r="C14" s="174">
        <v>20.8</v>
      </c>
      <c r="D14" s="175">
        <v>20</v>
      </c>
      <c r="E14" s="174">
        <v>44</v>
      </c>
      <c r="F14" s="174">
        <v>48</v>
      </c>
      <c r="G14" s="174">
        <v>92</v>
      </c>
      <c r="H14" s="176">
        <v>72</v>
      </c>
      <c r="I14" s="174">
        <v>48</v>
      </c>
      <c r="J14" s="174">
        <v>43</v>
      </c>
      <c r="K14" s="174">
        <v>91</v>
      </c>
      <c r="L14" s="177">
        <v>71</v>
      </c>
      <c r="M14" s="185">
        <v>143</v>
      </c>
      <c r="N14" s="179">
        <v>19068</v>
      </c>
      <c r="O14" s="165" t="s">
        <v>350</v>
      </c>
    </row>
    <row r="15" spans="1:15" ht="19.5">
      <c r="A15" s="172" t="s">
        <v>224</v>
      </c>
      <c r="B15" s="173" t="s">
        <v>35</v>
      </c>
      <c r="C15" s="174">
        <v>17.399999999999999</v>
      </c>
      <c r="D15" s="175">
        <v>16</v>
      </c>
      <c r="E15" s="174">
        <v>45</v>
      </c>
      <c r="F15" s="174">
        <v>44</v>
      </c>
      <c r="G15" s="174">
        <v>89</v>
      </c>
      <c r="H15" s="176">
        <v>73</v>
      </c>
      <c r="I15" s="174">
        <v>43</v>
      </c>
      <c r="J15" s="174">
        <v>44</v>
      </c>
      <c r="K15" s="174">
        <v>87</v>
      </c>
      <c r="L15" s="177">
        <v>71</v>
      </c>
      <c r="M15" s="178">
        <v>144</v>
      </c>
      <c r="N15" s="179">
        <v>20632</v>
      </c>
    </row>
    <row r="16" spans="1:15" ht="19.5">
      <c r="A16" s="172" t="s">
        <v>252</v>
      </c>
      <c r="B16" s="173" t="s">
        <v>54</v>
      </c>
      <c r="C16" s="174">
        <v>22.7</v>
      </c>
      <c r="D16" s="175">
        <v>22</v>
      </c>
      <c r="E16" s="174">
        <v>47</v>
      </c>
      <c r="F16" s="174">
        <v>46</v>
      </c>
      <c r="G16" s="174">
        <v>93</v>
      </c>
      <c r="H16" s="176">
        <v>71</v>
      </c>
      <c r="I16" s="174">
        <v>52</v>
      </c>
      <c r="J16" s="174">
        <v>43</v>
      </c>
      <c r="K16" s="174">
        <v>95</v>
      </c>
      <c r="L16" s="177">
        <v>73</v>
      </c>
      <c r="M16" s="178">
        <v>144</v>
      </c>
      <c r="N16" s="179">
        <v>21457</v>
      </c>
    </row>
    <row r="17" spans="1:14" ht="19.5">
      <c r="A17" s="172" t="s">
        <v>253</v>
      </c>
      <c r="B17" s="173" t="s">
        <v>49</v>
      </c>
      <c r="C17" s="174">
        <v>22.8</v>
      </c>
      <c r="D17" s="175">
        <v>22</v>
      </c>
      <c r="E17" s="174">
        <v>45</v>
      </c>
      <c r="F17" s="174">
        <v>52</v>
      </c>
      <c r="G17" s="174">
        <v>97</v>
      </c>
      <c r="H17" s="176">
        <v>75</v>
      </c>
      <c r="I17" s="174">
        <v>49</v>
      </c>
      <c r="J17" s="174">
        <v>49</v>
      </c>
      <c r="K17" s="174">
        <v>98</v>
      </c>
      <c r="L17" s="177">
        <v>76</v>
      </c>
      <c r="M17" s="178">
        <v>151</v>
      </c>
      <c r="N17" s="179">
        <v>23880</v>
      </c>
    </row>
    <row r="18" spans="1:14" ht="19.5">
      <c r="A18" s="172" t="s">
        <v>226</v>
      </c>
      <c r="B18" s="173" t="s">
        <v>35</v>
      </c>
      <c r="C18" s="174">
        <v>17.399999999999999</v>
      </c>
      <c r="D18" s="175">
        <v>16</v>
      </c>
      <c r="E18" s="174">
        <v>47</v>
      </c>
      <c r="F18" s="174">
        <v>43</v>
      </c>
      <c r="G18" s="174">
        <v>90</v>
      </c>
      <c r="H18" s="176">
        <v>74</v>
      </c>
      <c r="I18" s="174">
        <v>46</v>
      </c>
      <c r="J18" s="174">
        <v>47</v>
      </c>
      <c r="K18" s="174">
        <v>93</v>
      </c>
      <c r="L18" s="177">
        <v>77</v>
      </c>
      <c r="M18" s="178">
        <v>151</v>
      </c>
      <c r="N18" s="179">
        <v>28030</v>
      </c>
    </row>
    <row r="19" spans="1:14" ht="19.5">
      <c r="A19" s="172" t="s">
        <v>256</v>
      </c>
      <c r="B19" s="173" t="s">
        <v>35</v>
      </c>
      <c r="C19" s="174">
        <v>24.7</v>
      </c>
      <c r="D19" s="175">
        <v>24</v>
      </c>
      <c r="E19" s="174">
        <v>47</v>
      </c>
      <c r="F19" s="174">
        <v>53</v>
      </c>
      <c r="G19" s="174">
        <v>100</v>
      </c>
      <c r="H19" s="176">
        <v>76</v>
      </c>
      <c r="I19" s="174">
        <v>47</v>
      </c>
      <c r="J19" s="174">
        <v>53</v>
      </c>
      <c r="K19" s="174">
        <v>100</v>
      </c>
      <c r="L19" s="177">
        <v>76</v>
      </c>
      <c r="M19" s="178">
        <v>152</v>
      </c>
      <c r="N19" s="179">
        <v>18213</v>
      </c>
    </row>
    <row r="20" spans="1:14" ht="19.5">
      <c r="A20" s="172" t="s">
        <v>248</v>
      </c>
      <c r="B20" s="173" t="s">
        <v>35</v>
      </c>
      <c r="C20" s="174">
        <v>21.9</v>
      </c>
      <c r="D20" s="175">
        <v>21</v>
      </c>
      <c r="E20" s="174">
        <v>53</v>
      </c>
      <c r="F20" s="174">
        <v>45</v>
      </c>
      <c r="G20" s="174">
        <v>98</v>
      </c>
      <c r="H20" s="176">
        <v>77</v>
      </c>
      <c r="I20" s="174">
        <v>47</v>
      </c>
      <c r="J20" s="174">
        <v>50</v>
      </c>
      <c r="K20" s="174">
        <v>97</v>
      </c>
      <c r="L20" s="177">
        <v>76</v>
      </c>
      <c r="M20" s="178">
        <v>153</v>
      </c>
      <c r="N20" s="179">
        <v>22303</v>
      </c>
    </row>
    <row r="21" spans="1:14" ht="19.5">
      <c r="A21" s="172" t="s">
        <v>255</v>
      </c>
      <c r="B21" s="173" t="s">
        <v>35</v>
      </c>
      <c r="C21" s="174">
        <v>24.3</v>
      </c>
      <c r="D21" s="175">
        <v>23</v>
      </c>
      <c r="E21" s="174">
        <v>48</v>
      </c>
      <c r="F21" s="174">
        <v>50</v>
      </c>
      <c r="G21" s="174">
        <v>98</v>
      </c>
      <c r="H21" s="176">
        <v>75</v>
      </c>
      <c r="I21" s="174">
        <v>49</v>
      </c>
      <c r="J21" s="174">
        <v>52</v>
      </c>
      <c r="K21" s="174">
        <v>101</v>
      </c>
      <c r="L21" s="177">
        <v>78</v>
      </c>
      <c r="M21" s="178">
        <v>153</v>
      </c>
      <c r="N21" s="179">
        <v>20801</v>
      </c>
    </row>
    <row r="22" spans="1:14" ht="19.5">
      <c r="A22" s="172" t="s">
        <v>242</v>
      </c>
      <c r="B22" s="173" t="s">
        <v>54</v>
      </c>
      <c r="C22" s="174">
        <v>20.7</v>
      </c>
      <c r="D22" s="175">
        <v>20</v>
      </c>
      <c r="E22" s="174">
        <v>48</v>
      </c>
      <c r="F22" s="174">
        <v>45</v>
      </c>
      <c r="G22" s="174">
        <v>93</v>
      </c>
      <c r="H22" s="176">
        <v>73</v>
      </c>
      <c r="I22" s="174">
        <v>49</v>
      </c>
      <c r="J22" s="174">
        <v>53</v>
      </c>
      <c r="K22" s="174">
        <v>102</v>
      </c>
      <c r="L22" s="177">
        <v>82</v>
      </c>
      <c r="M22" s="178">
        <v>155</v>
      </c>
      <c r="N22" s="179">
        <v>20130</v>
      </c>
    </row>
    <row r="23" spans="1:14" ht="19.5">
      <c r="A23" s="172" t="s">
        <v>232</v>
      </c>
      <c r="B23" s="173" t="s">
        <v>54</v>
      </c>
      <c r="C23" s="174">
        <v>18.899999999999999</v>
      </c>
      <c r="D23" s="175">
        <v>18</v>
      </c>
      <c r="E23" s="174">
        <v>49</v>
      </c>
      <c r="F23" s="174">
        <v>47</v>
      </c>
      <c r="G23" s="174">
        <v>96</v>
      </c>
      <c r="H23" s="176">
        <v>78</v>
      </c>
      <c r="I23" s="174">
        <v>46</v>
      </c>
      <c r="J23" s="174">
        <v>51</v>
      </c>
      <c r="K23" s="174">
        <v>97</v>
      </c>
      <c r="L23" s="177">
        <v>79</v>
      </c>
      <c r="M23" s="178">
        <v>157</v>
      </c>
      <c r="N23" s="179">
        <v>27291</v>
      </c>
    </row>
    <row r="24" spans="1:14" ht="19.5">
      <c r="A24" s="172" t="s">
        <v>225</v>
      </c>
      <c r="B24" s="173" t="s">
        <v>42</v>
      </c>
      <c r="C24" s="174">
        <v>17.399999999999999</v>
      </c>
      <c r="D24" s="175">
        <v>16</v>
      </c>
      <c r="E24" s="174">
        <v>44</v>
      </c>
      <c r="F24" s="174">
        <v>44</v>
      </c>
      <c r="G24" s="174">
        <v>88</v>
      </c>
      <c r="H24" s="176">
        <v>72</v>
      </c>
      <c r="I24" s="174">
        <v>50</v>
      </c>
      <c r="J24" s="174">
        <v>52</v>
      </c>
      <c r="K24" s="174">
        <v>102</v>
      </c>
      <c r="L24" s="177">
        <v>86</v>
      </c>
      <c r="M24" s="178">
        <v>158</v>
      </c>
      <c r="N24" s="179">
        <v>26058</v>
      </c>
    </row>
    <row r="25" spans="1:14" ht="19.5">
      <c r="A25" s="172" t="s">
        <v>227</v>
      </c>
      <c r="B25" s="173" t="s">
        <v>37</v>
      </c>
      <c r="C25" s="174">
        <v>17.899999999999999</v>
      </c>
      <c r="D25" s="175">
        <v>17</v>
      </c>
      <c r="E25" s="174">
        <v>49</v>
      </c>
      <c r="F25" s="174">
        <v>51</v>
      </c>
      <c r="G25" s="174">
        <v>100</v>
      </c>
      <c r="H25" s="176">
        <v>83</v>
      </c>
      <c r="I25" s="174">
        <v>53</v>
      </c>
      <c r="J25" s="174">
        <v>40</v>
      </c>
      <c r="K25" s="174">
        <v>93</v>
      </c>
      <c r="L25" s="177">
        <v>76</v>
      </c>
      <c r="M25" s="178">
        <v>159</v>
      </c>
      <c r="N25" s="179">
        <v>29571</v>
      </c>
    </row>
    <row r="26" spans="1:14" ht="19.5">
      <c r="A26" s="172" t="s">
        <v>231</v>
      </c>
      <c r="B26" s="173" t="s">
        <v>106</v>
      </c>
      <c r="C26" s="174">
        <v>18.7</v>
      </c>
      <c r="D26" s="175">
        <v>18</v>
      </c>
      <c r="E26" s="174">
        <v>53</v>
      </c>
      <c r="F26" s="174">
        <v>47</v>
      </c>
      <c r="G26" s="174">
        <v>100</v>
      </c>
      <c r="H26" s="176">
        <v>82</v>
      </c>
      <c r="I26" s="174">
        <v>47</v>
      </c>
      <c r="J26" s="174">
        <v>50</v>
      </c>
      <c r="K26" s="174">
        <v>97</v>
      </c>
      <c r="L26" s="177">
        <v>79</v>
      </c>
      <c r="M26" s="178">
        <v>161</v>
      </c>
      <c r="N26" s="179">
        <v>17882</v>
      </c>
    </row>
    <row r="27" spans="1:14" ht="19.5">
      <c r="A27" s="172" t="s">
        <v>247</v>
      </c>
      <c r="B27" s="173" t="s">
        <v>35</v>
      </c>
      <c r="C27" s="174">
        <v>21.8</v>
      </c>
      <c r="D27" s="175">
        <v>21</v>
      </c>
      <c r="E27" s="174">
        <v>50</v>
      </c>
      <c r="F27" s="174">
        <v>54</v>
      </c>
      <c r="G27" s="174">
        <v>104</v>
      </c>
      <c r="H27" s="176">
        <v>83</v>
      </c>
      <c r="I27" s="174">
        <v>49</v>
      </c>
      <c r="J27" s="174">
        <v>51</v>
      </c>
      <c r="K27" s="174">
        <v>100</v>
      </c>
      <c r="L27" s="177">
        <v>79</v>
      </c>
      <c r="M27" s="178">
        <v>162</v>
      </c>
      <c r="N27" s="179">
        <v>22238</v>
      </c>
    </row>
    <row r="28" spans="1:14" ht="19.5">
      <c r="A28" s="172" t="s">
        <v>238</v>
      </c>
      <c r="B28" s="173" t="s">
        <v>94</v>
      </c>
      <c r="C28" s="174">
        <v>20.2</v>
      </c>
      <c r="D28" s="175">
        <v>19</v>
      </c>
      <c r="E28" s="174">
        <v>48</v>
      </c>
      <c r="F28" s="174">
        <v>51</v>
      </c>
      <c r="G28" s="174">
        <v>99</v>
      </c>
      <c r="H28" s="176">
        <v>80</v>
      </c>
      <c r="I28" s="174">
        <v>50</v>
      </c>
      <c r="J28" s="174">
        <v>51</v>
      </c>
      <c r="K28" s="174">
        <v>101</v>
      </c>
      <c r="L28" s="177">
        <v>82</v>
      </c>
      <c r="M28" s="178">
        <v>162</v>
      </c>
      <c r="N28" s="179">
        <v>19910</v>
      </c>
    </row>
    <row r="29" spans="1:14" ht="19.5">
      <c r="A29" s="172" t="s">
        <v>245</v>
      </c>
      <c r="B29" s="173" t="s">
        <v>35</v>
      </c>
      <c r="C29" s="174">
        <v>21.4</v>
      </c>
      <c r="D29" s="175">
        <v>20</v>
      </c>
      <c r="E29" s="174">
        <v>46</v>
      </c>
      <c r="F29" s="174">
        <v>56</v>
      </c>
      <c r="G29" s="174">
        <v>102</v>
      </c>
      <c r="H29" s="176">
        <v>82</v>
      </c>
      <c r="I29" s="174">
        <v>52</v>
      </c>
      <c r="J29" s="174">
        <v>49</v>
      </c>
      <c r="K29" s="174">
        <v>101</v>
      </c>
      <c r="L29" s="177">
        <v>81</v>
      </c>
      <c r="M29" s="178">
        <v>163</v>
      </c>
      <c r="N29" s="179">
        <v>28143</v>
      </c>
    </row>
    <row r="30" spans="1:14" ht="19.5">
      <c r="A30" s="172" t="s">
        <v>239</v>
      </c>
      <c r="B30" s="173" t="s">
        <v>35</v>
      </c>
      <c r="C30" s="174">
        <v>20.399999999999999</v>
      </c>
      <c r="D30" s="175">
        <v>19</v>
      </c>
      <c r="E30" s="174">
        <v>51</v>
      </c>
      <c r="F30" s="174">
        <v>49</v>
      </c>
      <c r="G30" s="174">
        <v>100</v>
      </c>
      <c r="H30" s="176">
        <v>81</v>
      </c>
      <c r="I30" s="174">
        <v>48</v>
      </c>
      <c r="J30" s="174">
        <v>54</v>
      </c>
      <c r="K30" s="174">
        <v>102</v>
      </c>
      <c r="L30" s="177">
        <v>83</v>
      </c>
      <c r="M30" s="178">
        <v>164</v>
      </c>
      <c r="N30" s="179">
        <v>21803</v>
      </c>
    </row>
    <row r="31" spans="1:14" ht="19.5">
      <c r="A31" s="172" t="s">
        <v>254</v>
      </c>
      <c r="B31" s="173" t="s">
        <v>35</v>
      </c>
      <c r="C31" s="174">
        <v>22.9</v>
      </c>
      <c r="D31" s="175">
        <v>22</v>
      </c>
      <c r="E31" s="174">
        <v>49</v>
      </c>
      <c r="F31" s="174">
        <v>60</v>
      </c>
      <c r="G31" s="174">
        <v>109</v>
      </c>
      <c r="H31" s="176">
        <v>87</v>
      </c>
      <c r="I31" s="174">
        <v>49</v>
      </c>
      <c r="J31" s="174">
        <v>51</v>
      </c>
      <c r="K31" s="174">
        <v>100</v>
      </c>
      <c r="L31" s="177">
        <v>78</v>
      </c>
      <c r="M31" s="178">
        <v>165</v>
      </c>
      <c r="N31" s="179">
        <v>17457</v>
      </c>
    </row>
    <row r="32" spans="1:14" ht="19.5">
      <c r="A32" s="172" t="s">
        <v>230</v>
      </c>
      <c r="B32" s="173" t="s">
        <v>56</v>
      </c>
      <c r="C32" s="174">
        <v>18.2</v>
      </c>
      <c r="D32" s="175">
        <v>17</v>
      </c>
      <c r="E32" s="174">
        <v>53</v>
      </c>
      <c r="F32" s="174">
        <v>50</v>
      </c>
      <c r="G32" s="174">
        <v>103</v>
      </c>
      <c r="H32" s="176">
        <v>86</v>
      </c>
      <c r="I32" s="174">
        <v>50</v>
      </c>
      <c r="J32" s="174">
        <v>46</v>
      </c>
      <c r="K32" s="174">
        <v>96</v>
      </c>
      <c r="L32" s="177">
        <v>79</v>
      </c>
      <c r="M32" s="178">
        <v>165</v>
      </c>
      <c r="N32" s="179">
        <v>26907</v>
      </c>
    </row>
    <row r="33" spans="1:14" ht="19.5">
      <c r="A33" s="172" t="s">
        <v>250</v>
      </c>
      <c r="B33" s="173" t="s">
        <v>51</v>
      </c>
      <c r="C33" s="174">
        <v>22.1</v>
      </c>
      <c r="D33" s="175">
        <v>21</v>
      </c>
      <c r="E33" s="174">
        <v>50</v>
      </c>
      <c r="F33" s="174">
        <v>49</v>
      </c>
      <c r="G33" s="174">
        <v>99</v>
      </c>
      <c r="H33" s="176">
        <v>78</v>
      </c>
      <c r="I33" s="174">
        <v>52</v>
      </c>
      <c r="J33" s="174">
        <v>56</v>
      </c>
      <c r="K33" s="174">
        <v>108</v>
      </c>
      <c r="L33" s="177">
        <v>87</v>
      </c>
      <c r="M33" s="178">
        <v>165</v>
      </c>
      <c r="N33" s="179">
        <v>28760</v>
      </c>
    </row>
    <row r="34" spans="1:14" ht="19.5">
      <c r="A34" s="172" t="s">
        <v>249</v>
      </c>
      <c r="B34" s="173" t="s">
        <v>35</v>
      </c>
      <c r="C34" s="174">
        <v>21.9</v>
      </c>
      <c r="D34" s="175">
        <v>21</v>
      </c>
      <c r="E34" s="174">
        <v>51</v>
      </c>
      <c r="F34" s="174">
        <v>52</v>
      </c>
      <c r="G34" s="174">
        <v>103</v>
      </c>
      <c r="H34" s="176">
        <v>82</v>
      </c>
      <c r="I34" s="174">
        <v>48</v>
      </c>
      <c r="J34" s="174">
        <v>58</v>
      </c>
      <c r="K34" s="174">
        <v>106</v>
      </c>
      <c r="L34" s="177">
        <v>85</v>
      </c>
      <c r="M34" s="178">
        <v>167</v>
      </c>
      <c r="N34" s="179">
        <v>25427</v>
      </c>
    </row>
    <row r="35" spans="1:14" ht="19.5">
      <c r="A35" s="172" t="s">
        <v>236</v>
      </c>
      <c r="B35" s="173" t="s">
        <v>94</v>
      </c>
      <c r="C35" s="174">
        <v>19.8</v>
      </c>
      <c r="D35" s="175">
        <v>19</v>
      </c>
      <c r="E35" s="174">
        <v>52</v>
      </c>
      <c r="F35" s="174">
        <v>46</v>
      </c>
      <c r="G35" s="174">
        <v>98</v>
      </c>
      <c r="H35" s="176">
        <v>79</v>
      </c>
      <c r="I35" s="174">
        <v>59</v>
      </c>
      <c r="J35" s="174">
        <v>50</v>
      </c>
      <c r="K35" s="174">
        <v>109</v>
      </c>
      <c r="L35" s="177">
        <v>90</v>
      </c>
      <c r="M35" s="178">
        <v>169</v>
      </c>
      <c r="N35" s="179">
        <v>30845</v>
      </c>
    </row>
    <row r="36" spans="1:14" ht="19.5">
      <c r="A36" s="172" t="s">
        <v>229</v>
      </c>
      <c r="B36" s="173" t="s">
        <v>94</v>
      </c>
      <c r="C36" s="174">
        <v>18</v>
      </c>
      <c r="D36" s="175">
        <v>17</v>
      </c>
      <c r="E36" s="174">
        <v>47</v>
      </c>
      <c r="F36" s="174">
        <v>48</v>
      </c>
      <c r="G36" s="174">
        <v>95</v>
      </c>
      <c r="H36" s="176">
        <v>78</v>
      </c>
      <c r="I36" s="174">
        <v>53</v>
      </c>
      <c r="J36" s="174">
        <v>55</v>
      </c>
      <c r="K36" s="174">
        <v>108</v>
      </c>
      <c r="L36" s="177">
        <v>91</v>
      </c>
      <c r="M36" s="178">
        <v>169</v>
      </c>
      <c r="N36" s="179">
        <v>19075</v>
      </c>
    </row>
    <row r="37" spans="1:14" ht="19.5">
      <c r="A37" s="172" t="s">
        <v>251</v>
      </c>
      <c r="B37" s="173" t="s">
        <v>94</v>
      </c>
      <c r="C37" s="174">
        <v>22.6</v>
      </c>
      <c r="D37" s="175">
        <v>21</v>
      </c>
      <c r="E37" s="174">
        <v>51</v>
      </c>
      <c r="F37" s="174">
        <v>53</v>
      </c>
      <c r="G37" s="174">
        <v>104</v>
      </c>
      <c r="H37" s="176">
        <v>83</v>
      </c>
      <c r="I37" s="174">
        <v>56</v>
      </c>
      <c r="J37" s="174">
        <v>52</v>
      </c>
      <c r="K37" s="174">
        <v>108</v>
      </c>
      <c r="L37" s="177">
        <v>87</v>
      </c>
      <c r="M37" s="178">
        <v>170</v>
      </c>
      <c r="N37" s="179">
        <v>26150</v>
      </c>
    </row>
    <row r="38" spans="1:14" ht="19.5">
      <c r="A38" s="172" t="s">
        <v>246</v>
      </c>
      <c r="B38" s="173" t="s">
        <v>94</v>
      </c>
      <c r="C38" s="174">
        <v>21.7</v>
      </c>
      <c r="D38" s="175">
        <v>21</v>
      </c>
      <c r="E38" s="174">
        <v>55</v>
      </c>
      <c r="F38" s="174">
        <v>62</v>
      </c>
      <c r="G38" s="174">
        <v>117</v>
      </c>
      <c r="H38" s="176">
        <v>96</v>
      </c>
      <c r="I38" s="174">
        <v>47</v>
      </c>
      <c r="J38" s="174">
        <v>57</v>
      </c>
      <c r="K38" s="174">
        <v>104</v>
      </c>
      <c r="L38" s="177">
        <v>83</v>
      </c>
      <c r="M38" s="178">
        <v>179</v>
      </c>
      <c r="N38" s="179">
        <v>28584</v>
      </c>
    </row>
    <row r="39" spans="1:14" ht="19.5">
      <c r="A39" s="172" t="s">
        <v>244</v>
      </c>
      <c r="B39" s="173" t="s">
        <v>106</v>
      </c>
      <c r="C39" s="174">
        <v>20.9</v>
      </c>
      <c r="D39" s="175">
        <v>20</v>
      </c>
      <c r="E39" s="174">
        <v>48</v>
      </c>
      <c r="F39" s="174">
        <v>53</v>
      </c>
      <c r="G39" s="174">
        <v>101</v>
      </c>
      <c r="H39" s="176">
        <v>81</v>
      </c>
      <c r="I39" s="174" t="s">
        <v>5</v>
      </c>
      <c r="J39" s="174" t="s">
        <v>335</v>
      </c>
      <c r="K39" s="174" t="s">
        <v>336</v>
      </c>
      <c r="L39" s="183" t="s">
        <v>11</v>
      </c>
      <c r="M39" s="184" t="s">
        <v>11</v>
      </c>
      <c r="N39" s="179">
        <v>19662</v>
      </c>
    </row>
    <row r="40" spans="1:14" ht="19.5">
      <c r="A40" s="172" t="s">
        <v>241</v>
      </c>
      <c r="B40" s="173" t="s">
        <v>94</v>
      </c>
      <c r="C40" s="174">
        <v>20.399999999999999</v>
      </c>
      <c r="D40" s="175">
        <v>19</v>
      </c>
      <c r="E40" s="174">
        <v>49</v>
      </c>
      <c r="F40" s="174">
        <v>52</v>
      </c>
      <c r="G40" s="174">
        <v>101</v>
      </c>
      <c r="H40" s="176">
        <v>82</v>
      </c>
      <c r="I40" s="174" t="s">
        <v>5</v>
      </c>
      <c r="J40" s="174" t="s">
        <v>335</v>
      </c>
      <c r="K40" s="174" t="s">
        <v>336</v>
      </c>
      <c r="L40" s="183" t="s">
        <v>11</v>
      </c>
      <c r="M40" s="184" t="s">
        <v>11</v>
      </c>
      <c r="N40" s="179">
        <v>24910</v>
      </c>
    </row>
    <row r="41" spans="1:14" ht="19.5">
      <c r="A41" s="172" t="s">
        <v>240</v>
      </c>
      <c r="B41" s="173" t="s">
        <v>106</v>
      </c>
      <c r="C41" s="174">
        <v>20.399999999999999</v>
      </c>
      <c r="D41" s="175">
        <v>19</v>
      </c>
      <c r="E41" s="174">
        <v>55</v>
      </c>
      <c r="F41" s="174">
        <v>50</v>
      </c>
      <c r="G41" s="174">
        <v>105</v>
      </c>
      <c r="H41" s="176">
        <v>86</v>
      </c>
      <c r="I41" s="174" t="s">
        <v>5</v>
      </c>
      <c r="J41" s="174" t="s">
        <v>335</v>
      </c>
      <c r="K41" s="174" t="s">
        <v>336</v>
      </c>
      <c r="L41" s="183" t="s">
        <v>11</v>
      </c>
      <c r="M41" s="184" t="s">
        <v>11</v>
      </c>
      <c r="N41" s="179">
        <v>27510</v>
      </c>
    </row>
    <row r="42" spans="1:14" ht="19.5">
      <c r="A42" s="172" t="s">
        <v>228</v>
      </c>
      <c r="B42" s="173" t="s">
        <v>35</v>
      </c>
      <c r="C42" s="174">
        <v>18</v>
      </c>
      <c r="D42" s="175">
        <v>17</v>
      </c>
      <c r="E42" s="174">
        <v>54</v>
      </c>
      <c r="F42" s="174">
        <v>50</v>
      </c>
      <c r="G42" s="174">
        <v>104</v>
      </c>
      <c r="H42" s="176">
        <v>87</v>
      </c>
      <c r="I42" s="174" t="s">
        <v>5</v>
      </c>
      <c r="J42" s="174" t="s">
        <v>335</v>
      </c>
      <c r="K42" s="174" t="s">
        <v>336</v>
      </c>
      <c r="L42" s="183" t="s">
        <v>11</v>
      </c>
      <c r="M42" s="184" t="s">
        <v>11</v>
      </c>
      <c r="N42" s="179">
        <v>19821</v>
      </c>
    </row>
    <row r="43" spans="1:14" ht="19.5">
      <c r="A43" s="191" t="s">
        <v>257</v>
      </c>
      <c r="B43" s="173" t="s">
        <v>199</v>
      </c>
      <c r="C43" s="174">
        <v>24.7</v>
      </c>
      <c r="D43" s="175">
        <v>24</v>
      </c>
      <c r="E43" s="181" t="s">
        <v>11</v>
      </c>
      <c r="F43" s="181" t="s">
        <v>11</v>
      </c>
      <c r="G43" s="181" t="s">
        <v>11</v>
      </c>
      <c r="H43" s="182" t="s">
        <v>11</v>
      </c>
      <c r="I43" s="181" t="s">
        <v>11</v>
      </c>
      <c r="J43" s="181" t="s">
        <v>11</v>
      </c>
      <c r="K43" s="181" t="s">
        <v>11</v>
      </c>
      <c r="L43" s="183" t="s">
        <v>11</v>
      </c>
      <c r="M43" s="184" t="s">
        <v>11</v>
      </c>
      <c r="N43" s="179">
        <v>22945</v>
      </c>
    </row>
    <row r="44" spans="1:14" ht="19.5">
      <c r="A44" s="172" t="s">
        <v>237</v>
      </c>
      <c r="B44" s="173" t="s">
        <v>37</v>
      </c>
      <c r="C44" s="174">
        <v>20.100000000000001</v>
      </c>
      <c r="D44" s="175">
        <v>19</v>
      </c>
      <c r="E44" s="174" t="s">
        <v>5</v>
      </c>
      <c r="F44" s="174" t="s">
        <v>335</v>
      </c>
      <c r="G44" s="174" t="s">
        <v>336</v>
      </c>
      <c r="H44" s="182" t="s">
        <v>11</v>
      </c>
      <c r="I44" s="174" t="s">
        <v>5</v>
      </c>
      <c r="J44" s="174" t="s">
        <v>335</v>
      </c>
      <c r="K44" s="174" t="s">
        <v>336</v>
      </c>
      <c r="L44" s="183" t="s">
        <v>11</v>
      </c>
      <c r="M44" s="184" t="s">
        <v>11</v>
      </c>
      <c r="N44" s="179">
        <v>24523</v>
      </c>
    </row>
    <row r="45" spans="1:14" ht="19.5">
      <c r="A45" s="172" t="s">
        <v>233</v>
      </c>
      <c r="B45" s="173" t="s">
        <v>37</v>
      </c>
      <c r="C45" s="174">
        <v>19</v>
      </c>
      <c r="D45" s="175">
        <v>18</v>
      </c>
      <c r="E45" s="174" t="s">
        <v>5</v>
      </c>
      <c r="F45" s="174" t="s">
        <v>335</v>
      </c>
      <c r="G45" s="174" t="s">
        <v>336</v>
      </c>
      <c r="H45" s="182" t="s">
        <v>11</v>
      </c>
      <c r="I45" s="174" t="s">
        <v>5</v>
      </c>
      <c r="J45" s="174" t="s">
        <v>335</v>
      </c>
      <c r="K45" s="174" t="s">
        <v>336</v>
      </c>
      <c r="L45" s="183" t="s">
        <v>11</v>
      </c>
      <c r="M45" s="184" t="s">
        <v>11</v>
      </c>
      <c r="N45" s="179">
        <v>27159</v>
      </c>
    </row>
    <row r="46" spans="1:14" ht="19.5">
      <c r="A46" s="172" t="s">
        <v>234</v>
      </c>
      <c r="B46" s="173" t="s">
        <v>106</v>
      </c>
      <c r="C46" s="174">
        <v>19.3</v>
      </c>
      <c r="D46" s="175">
        <v>18</v>
      </c>
      <c r="E46" s="174" t="s">
        <v>5</v>
      </c>
      <c r="F46" s="174" t="s">
        <v>335</v>
      </c>
      <c r="G46" s="174" t="s">
        <v>336</v>
      </c>
      <c r="H46" s="182" t="s">
        <v>11</v>
      </c>
      <c r="I46" s="174" t="s">
        <v>5</v>
      </c>
      <c r="J46" s="174" t="s">
        <v>335</v>
      </c>
      <c r="K46" s="174" t="s">
        <v>336</v>
      </c>
      <c r="L46" s="183" t="s">
        <v>11</v>
      </c>
      <c r="M46" s="184" t="s">
        <v>11</v>
      </c>
      <c r="N46" s="179">
        <v>25049</v>
      </c>
    </row>
  </sheetData>
  <sortState ref="A13:N46">
    <sortCondition ref="M13:M46"/>
    <sortCondition ref="L13:L46"/>
    <sortCondition ref="H13:H46"/>
  </sortState>
  <mergeCells count="8">
    <mergeCell ref="A8:M8"/>
    <mergeCell ref="A9:M9"/>
    <mergeCell ref="A11:M11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2"/>
  <sheetViews>
    <sheetView zoomScale="70" zoomScaleNormal="70" workbookViewId="0">
      <selection sqref="A1:M1"/>
    </sheetView>
  </sheetViews>
  <sheetFormatPr baseColWidth="10" defaultRowHeight="18.75"/>
  <cols>
    <col min="1" max="1" width="34" style="1" customWidth="1"/>
    <col min="2" max="2" width="9.7109375" style="1" bestFit="1" customWidth="1"/>
    <col min="3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3.28515625" style="1" customWidth="1"/>
    <col min="15" max="15" width="10.42578125" style="163" bestFit="1" customWidth="1"/>
    <col min="16" max="16384" width="11.42578125" style="1"/>
  </cols>
  <sheetData>
    <row r="1" spans="1:15" ht="30.75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39"/>
    </row>
    <row r="2" spans="1:15" ht="30.75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39"/>
    </row>
    <row r="3" spans="1:15" ht="19.5">
      <c r="D3" s="1"/>
      <c r="E3" s="1"/>
      <c r="F3" s="1"/>
      <c r="G3" s="1"/>
      <c r="H3" s="1"/>
      <c r="I3" s="1"/>
      <c r="J3" s="1"/>
      <c r="K3" s="1"/>
      <c r="N3" s="39"/>
    </row>
    <row r="4" spans="1:15" ht="25.5">
      <c r="A4" s="116" t="str">
        <f>'CAB 0-9'!A4:M4</f>
        <v>MAR DEL PLATA GOLF CLUB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39"/>
    </row>
    <row r="5" spans="1:15" ht="25.5">
      <c r="A5" s="116" t="s">
        <v>352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39"/>
    </row>
    <row r="6" spans="1:15" ht="37.5">
      <c r="A6" s="124" t="s">
        <v>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9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9"/>
    </row>
    <row r="8" spans="1:15" ht="19.5">
      <c r="A8" s="118" t="s">
        <v>17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39"/>
    </row>
    <row r="9" spans="1:15" ht="19.5">
      <c r="A9" s="119" t="str">
        <f>'CAB 0-9'!A9:M9</f>
        <v>23 Y 24 DE ABRIL DE 2022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39"/>
    </row>
    <row r="10" spans="1:15" ht="20.25" thickBot="1">
      <c r="A10" s="41"/>
      <c r="B10" s="41"/>
      <c r="C10" s="73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39"/>
    </row>
    <row r="11" spans="1:15" ht="20.25" thickBot="1">
      <c r="A11" s="112" t="s">
        <v>33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</row>
    <row r="12" spans="1:15" s="3" customFormat="1" ht="20.25" thickBot="1">
      <c r="A12" s="69" t="s">
        <v>0</v>
      </c>
      <c r="B12" s="37" t="s">
        <v>8</v>
      </c>
      <c r="C12" s="5" t="s">
        <v>29</v>
      </c>
      <c r="D12" s="36" t="s">
        <v>1</v>
      </c>
      <c r="E12" s="36" t="s">
        <v>2</v>
      </c>
      <c r="F12" s="36" t="s">
        <v>3</v>
      </c>
      <c r="G12" s="36" t="s">
        <v>4</v>
      </c>
      <c r="H12" s="36" t="s">
        <v>5</v>
      </c>
      <c r="I12" s="36" t="s">
        <v>2</v>
      </c>
      <c r="J12" s="36" t="s">
        <v>3</v>
      </c>
      <c r="K12" s="36" t="s">
        <v>4</v>
      </c>
      <c r="L12" s="36" t="s">
        <v>5</v>
      </c>
      <c r="M12" s="70" t="s">
        <v>10</v>
      </c>
      <c r="O12" s="164"/>
    </row>
    <row r="13" spans="1:15" ht="19.5">
      <c r="A13" s="172" t="s">
        <v>263</v>
      </c>
      <c r="B13" s="173" t="s">
        <v>54</v>
      </c>
      <c r="C13" s="174">
        <v>31.6</v>
      </c>
      <c r="D13" s="175">
        <v>30</v>
      </c>
      <c r="E13" s="174">
        <v>51</v>
      </c>
      <c r="F13" s="174">
        <v>54</v>
      </c>
      <c r="G13" s="174">
        <v>105</v>
      </c>
      <c r="H13" s="176">
        <v>75</v>
      </c>
      <c r="I13" s="174">
        <v>49</v>
      </c>
      <c r="J13" s="174">
        <v>48</v>
      </c>
      <c r="K13" s="174">
        <v>97</v>
      </c>
      <c r="L13" s="177">
        <v>67</v>
      </c>
      <c r="M13" s="185">
        <v>142</v>
      </c>
      <c r="N13" s="179">
        <v>25577</v>
      </c>
      <c r="O13" s="165" t="s">
        <v>349</v>
      </c>
    </row>
    <row r="14" spans="1:15" ht="19.5">
      <c r="A14" s="172" t="s">
        <v>260</v>
      </c>
      <c r="B14" s="173" t="s">
        <v>56</v>
      </c>
      <c r="C14" s="174">
        <v>27.8</v>
      </c>
      <c r="D14" s="175">
        <v>26</v>
      </c>
      <c r="E14" s="174">
        <v>51</v>
      </c>
      <c r="F14" s="174">
        <v>50</v>
      </c>
      <c r="G14" s="174">
        <v>101</v>
      </c>
      <c r="H14" s="176">
        <v>75</v>
      </c>
      <c r="I14" s="174">
        <v>50</v>
      </c>
      <c r="J14" s="174">
        <v>53</v>
      </c>
      <c r="K14" s="174">
        <v>103</v>
      </c>
      <c r="L14" s="177">
        <v>77</v>
      </c>
      <c r="M14" s="185">
        <v>152</v>
      </c>
      <c r="N14" s="179">
        <v>21570</v>
      </c>
      <c r="O14" s="165" t="s">
        <v>350</v>
      </c>
    </row>
    <row r="15" spans="1:15" ht="19.5">
      <c r="A15" s="172" t="s">
        <v>265</v>
      </c>
      <c r="B15" s="173" t="s">
        <v>106</v>
      </c>
      <c r="C15" s="174">
        <v>32.200000000000003</v>
      </c>
      <c r="D15" s="175">
        <v>31</v>
      </c>
      <c r="E15" s="174">
        <v>57</v>
      </c>
      <c r="F15" s="174">
        <v>54</v>
      </c>
      <c r="G15" s="174">
        <v>111</v>
      </c>
      <c r="H15" s="176">
        <v>80</v>
      </c>
      <c r="I15" s="174">
        <v>58</v>
      </c>
      <c r="J15" s="174">
        <v>53</v>
      </c>
      <c r="K15" s="174">
        <v>111</v>
      </c>
      <c r="L15" s="177">
        <v>80</v>
      </c>
      <c r="M15" s="178">
        <v>160</v>
      </c>
      <c r="N15" s="179">
        <v>24994</v>
      </c>
    </row>
    <row r="16" spans="1:15" ht="19.5">
      <c r="A16" s="172" t="s">
        <v>267</v>
      </c>
      <c r="B16" s="173" t="s">
        <v>56</v>
      </c>
      <c r="C16" s="174">
        <v>39.1</v>
      </c>
      <c r="D16" s="175">
        <v>38</v>
      </c>
      <c r="E16" s="174">
        <v>58</v>
      </c>
      <c r="F16" s="174">
        <v>57</v>
      </c>
      <c r="G16" s="174">
        <v>115</v>
      </c>
      <c r="H16" s="176">
        <v>77</v>
      </c>
      <c r="I16" s="174">
        <v>60</v>
      </c>
      <c r="J16" s="174">
        <v>64</v>
      </c>
      <c r="K16" s="174">
        <v>124</v>
      </c>
      <c r="L16" s="177">
        <v>86</v>
      </c>
      <c r="M16" s="178">
        <v>163</v>
      </c>
      <c r="N16" s="179">
        <v>27518</v>
      </c>
    </row>
    <row r="17" spans="1:14" ht="19.5">
      <c r="A17" s="172" t="s">
        <v>259</v>
      </c>
      <c r="B17" s="173" t="s">
        <v>54</v>
      </c>
      <c r="C17" s="174">
        <v>26.6</v>
      </c>
      <c r="D17" s="175">
        <v>25</v>
      </c>
      <c r="E17" s="174">
        <v>57</v>
      </c>
      <c r="F17" s="174">
        <v>52</v>
      </c>
      <c r="G17" s="174">
        <v>109</v>
      </c>
      <c r="H17" s="176">
        <v>84</v>
      </c>
      <c r="I17" s="174">
        <v>56</v>
      </c>
      <c r="J17" s="174">
        <v>57</v>
      </c>
      <c r="K17" s="174">
        <v>113</v>
      </c>
      <c r="L17" s="177">
        <v>88</v>
      </c>
      <c r="M17" s="178">
        <v>172</v>
      </c>
      <c r="N17" s="179">
        <v>35349</v>
      </c>
    </row>
    <row r="18" spans="1:14" ht="19.5">
      <c r="A18" s="172" t="s">
        <v>262</v>
      </c>
      <c r="B18" s="173" t="s">
        <v>106</v>
      </c>
      <c r="C18" s="174">
        <v>28.5</v>
      </c>
      <c r="D18" s="175">
        <v>27</v>
      </c>
      <c r="E18" s="174" t="s">
        <v>338</v>
      </c>
      <c r="F18" s="174" t="s">
        <v>339</v>
      </c>
      <c r="G18" s="174" t="s">
        <v>340</v>
      </c>
      <c r="H18" s="176" t="s">
        <v>355</v>
      </c>
      <c r="I18" s="174">
        <v>58</v>
      </c>
      <c r="J18" s="174">
        <v>61</v>
      </c>
      <c r="K18" s="174">
        <v>119</v>
      </c>
      <c r="L18" s="177">
        <v>92</v>
      </c>
      <c r="M18" s="178">
        <v>173</v>
      </c>
      <c r="N18" s="179">
        <v>21829</v>
      </c>
    </row>
    <row r="19" spans="1:14" ht="19.5">
      <c r="A19" s="191" t="s">
        <v>258</v>
      </c>
      <c r="B19" s="173" t="s">
        <v>56</v>
      </c>
      <c r="C19" s="174">
        <v>26</v>
      </c>
      <c r="D19" s="175">
        <v>25</v>
      </c>
      <c r="E19" s="181" t="s">
        <v>11</v>
      </c>
      <c r="F19" s="181" t="s">
        <v>11</v>
      </c>
      <c r="G19" s="181" t="s">
        <v>11</v>
      </c>
      <c r="H19" s="182" t="s">
        <v>11</v>
      </c>
      <c r="I19" s="181" t="s">
        <v>11</v>
      </c>
      <c r="J19" s="181" t="s">
        <v>11</v>
      </c>
      <c r="K19" s="181" t="s">
        <v>11</v>
      </c>
      <c r="L19" s="183" t="s">
        <v>11</v>
      </c>
      <c r="M19" s="184" t="s">
        <v>11</v>
      </c>
      <c r="N19" s="179">
        <v>22587</v>
      </c>
    </row>
    <row r="20" spans="1:14" ht="19.5">
      <c r="A20" s="191" t="s">
        <v>264</v>
      </c>
      <c r="B20" s="173" t="s">
        <v>51</v>
      </c>
      <c r="C20" s="174">
        <v>31.8</v>
      </c>
      <c r="D20" s="175">
        <v>31</v>
      </c>
      <c r="E20" s="181" t="s">
        <v>11</v>
      </c>
      <c r="F20" s="181" t="s">
        <v>11</v>
      </c>
      <c r="G20" s="181" t="s">
        <v>11</v>
      </c>
      <c r="H20" s="182" t="s">
        <v>11</v>
      </c>
      <c r="I20" s="181" t="s">
        <v>11</v>
      </c>
      <c r="J20" s="181" t="s">
        <v>11</v>
      </c>
      <c r="K20" s="181" t="s">
        <v>11</v>
      </c>
      <c r="L20" s="183" t="s">
        <v>11</v>
      </c>
      <c r="M20" s="184" t="s">
        <v>11</v>
      </c>
      <c r="N20" s="179">
        <v>25388</v>
      </c>
    </row>
    <row r="21" spans="1:14" ht="19.5">
      <c r="A21" s="191" t="s">
        <v>266</v>
      </c>
      <c r="B21" s="173" t="s">
        <v>51</v>
      </c>
      <c r="C21" s="174">
        <v>32.9</v>
      </c>
      <c r="D21" s="175">
        <v>32</v>
      </c>
      <c r="E21" s="181" t="s">
        <v>11</v>
      </c>
      <c r="F21" s="181" t="s">
        <v>11</v>
      </c>
      <c r="G21" s="181" t="s">
        <v>11</v>
      </c>
      <c r="H21" s="182" t="s">
        <v>11</v>
      </c>
      <c r="I21" s="181" t="s">
        <v>11</v>
      </c>
      <c r="J21" s="181" t="s">
        <v>11</v>
      </c>
      <c r="K21" s="181" t="s">
        <v>11</v>
      </c>
      <c r="L21" s="183" t="s">
        <v>11</v>
      </c>
      <c r="M21" s="184" t="s">
        <v>11</v>
      </c>
      <c r="N21" s="179">
        <v>22808</v>
      </c>
    </row>
    <row r="22" spans="1:14" ht="19.5">
      <c r="A22" s="172" t="s">
        <v>261</v>
      </c>
      <c r="B22" s="173" t="s">
        <v>49</v>
      </c>
      <c r="C22" s="174">
        <v>28.4</v>
      </c>
      <c r="D22" s="175">
        <v>27</v>
      </c>
      <c r="E22" s="174">
        <v>54</v>
      </c>
      <c r="F22" s="174">
        <v>52</v>
      </c>
      <c r="G22" s="174">
        <v>106</v>
      </c>
      <c r="H22" s="176">
        <v>79</v>
      </c>
      <c r="I22" s="174" t="s">
        <v>338</v>
      </c>
      <c r="J22" s="174" t="s">
        <v>339</v>
      </c>
      <c r="K22" s="174" t="s">
        <v>340</v>
      </c>
      <c r="L22" s="177" t="s">
        <v>355</v>
      </c>
      <c r="M22" s="184" t="s">
        <v>11</v>
      </c>
      <c r="N22" s="179">
        <v>26324</v>
      </c>
    </row>
  </sheetData>
  <sortState ref="A13:N22">
    <sortCondition ref="M13:M22"/>
    <sortCondition ref="L13:L22"/>
    <sortCondition ref="H13:H22"/>
  </sortState>
  <mergeCells count="8">
    <mergeCell ref="A8:M8"/>
    <mergeCell ref="A9:M9"/>
    <mergeCell ref="A11:M11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5"/>
  <sheetViews>
    <sheetView zoomScale="70" zoomScaleNormal="70" workbookViewId="0">
      <selection sqref="A1:M1"/>
    </sheetView>
  </sheetViews>
  <sheetFormatPr baseColWidth="10" defaultRowHeight="18.75"/>
  <cols>
    <col min="1" max="1" width="23.5703125" style="1" customWidth="1"/>
    <col min="2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5" width="12.85546875" style="1" customWidth="1"/>
    <col min="16" max="16" width="10.42578125" style="163" bestFit="1" customWidth="1"/>
    <col min="17" max="16384" width="11.42578125" style="1"/>
  </cols>
  <sheetData>
    <row r="1" spans="1:16" ht="30.75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6" ht="30.75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6">
      <c r="D3" s="1"/>
      <c r="E3" s="1"/>
      <c r="F3" s="1"/>
      <c r="G3" s="1"/>
      <c r="H3" s="1"/>
      <c r="I3" s="1"/>
      <c r="J3" s="1"/>
      <c r="K3" s="1"/>
    </row>
    <row r="4" spans="1:16" ht="25.5">
      <c r="A4" s="116" t="str">
        <f>'CAB 0-9'!A4:M4</f>
        <v>MAR DEL PLATA GOLF CLUB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6" ht="25.5">
      <c r="A5" s="116" t="str">
        <f>'CAB 0-9'!A5:M5</f>
        <v>Cancha Vieja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</row>
    <row r="6" spans="1:16" ht="37.5">
      <c r="A6" s="124" t="s">
        <v>9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19.5">
      <c r="A8" s="118" t="s">
        <v>17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6" ht="20.25" thickBot="1">
      <c r="A9" s="119" t="str">
        <f>'CAB 0-9'!A9:M9</f>
        <v>23 Y 24 DE ABRIL DE 2022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6" ht="20.25" thickBot="1">
      <c r="A10" s="112" t="s">
        <v>268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4"/>
      <c r="N10" s="167"/>
    </row>
    <row r="11" spans="1:16" s="3" customFormat="1" ht="20.25" thickBot="1">
      <c r="A11" s="4" t="s">
        <v>12</v>
      </c>
      <c r="B11" s="5" t="s">
        <v>8</v>
      </c>
      <c r="C11" s="5" t="s">
        <v>29</v>
      </c>
      <c r="D11" s="4" t="s">
        <v>1</v>
      </c>
      <c r="E11" s="4" t="s">
        <v>2</v>
      </c>
      <c r="F11" s="4" t="s">
        <v>3</v>
      </c>
      <c r="G11" s="4" t="s">
        <v>4</v>
      </c>
      <c r="H11" s="4" t="s">
        <v>5</v>
      </c>
      <c r="I11" s="7" t="s">
        <v>2</v>
      </c>
      <c r="J11" s="4" t="s">
        <v>3</v>
      </c>
      <c r="K11" s="4" t="s">
        <v>4</v>
      </c>
      <c r="L11" s="4" t="s">
        <v>5</v>
      </c>
      <c r="M11" s="4" t="s">
        <v>345</v>
      </c>
      <c r="N11" s="40" t="s">
        <v>346</v>
      </c>
      <c r="P11" s="164"/>
    </row>
    <row r="12" spans="1:16" ht="19.5">
      <c r="A12" s="56" t="s">
        <v>269</v>
      </c>
      <c r="B12" s="53" t="s">
        <v>35</v>
      </c>
      <c r="C12" s="45">
        <v>-0.9</v>
      </c>
      <c r="D12" s="54">
        <v>-1</v>
      </c>
      <c r="E12" s="44">
        <v>38</v>
      </c>
      <c r="F12" s="44">
        <v>40</v>
      </c>
      <c r="G12" s="45">
        <f>SUM(E12+F12)</f>
        <v>78</v>
      </c>
      <c r="H12" s="102">
        <f>(G12-D12)</f>
        <v>79</v>
      </c>
      <c r="I12" s="101">
        <v>38</v>
      </c>
      <c r="J12" s="45">
        <v>39</v>
      </c>
      <c r="K12" s="45">
        <f>SUM(I12:J12)</f>
        <v>77</v>
      </c>
      <c r="L12" s="47">
        <f>+(K12-D12)</f>
        <v>78</v>
      </c>
      <c r="M12" s="58">
        <f>SUM(H12+L12)</f>
        <v>157</v>
      </c>
      <c r="N12" s="193">
        <f>(G12+K12)</f>
        <v>155</v>
      </c>
      <c r="O12" s="57">
        <v>25922</v>
      </c>
      <c r="P12" s="165" t="s">
        <v>347</v>
      </c>
    </row>
    <row r="13" spans="1:16" ht="19.5">
      <c r="A13" s="56" t="s">
        <v>272</v>
      </c>
      <c r="B13" s="53" t="s">
        <v>54</v>
      </c>
      <c r="C13" s="45">
        <v>5.9</v>
      </c>
      <c r="D13" s="54">
        <v>6</v>
      </c>
      <c r="E13" s="44">
        <v>43</v>
      </c>
      <c r="F13" s="44">
        <v>45</v>
      </c>
      <c r="G13" s="45">
        <f>SUM(E13+F13)</f>
        <v>88</v>
      </c>
      <c r="H13" s="102">
        <f>(G13-D13)</f>
        <v>82</v>
      </c>
      <c r="I13" s="101">
        <v>41</v>
      </c>
      <c r="J13" s="45">
        <v>42</v>
      </c>
      <c r="K13" s="45">
        <f>SUM(I13:J13)</f>
        <v>83</v>
      </c>
      <c r="L13" s="47">
        <f>+(K13-D13)</f>
        <v>77</v>
      </c>
      <c r="M13" s="58">
        <f>SUM(H13+L13)</f>
        <v>159</v>
      </c>
      <c r="N13" s="193">
        <f>(G13+K13)</f>
        <v>171</v>
      </c>
      <c r="O13" s="57">
        <v>38821</v>
      </c>
      <c r="P13" s="165" t="s">
        <v>348</v>
      </c>
    </row>
    <row r="14" spans="1:16" ht="19.5">
      <c r="A14" s="56" t="s">
        <v>274</v>
      </c>
      <c r="B14" s="53" t="s">
        <v>35</v>
      </c>
      <c r="C14" s="45">
        <v>6.9</v>
      </c>
      <c r="D14" s="54">
        <v>8</v>
      </c>
      <c r="E14" s="44">
        <v>44</v>
      </c>
      <c r="F14" s="44">
        <v>42</v>
      </c>
      <c r="G14" s="45">
        <f>SUM(E14+F14)</f>
        <v>86</v>
      </c>
      <c r="H14" s="102">
        <f>(G14-D14)</f>
        <v>78</v>
      </c>
      <c r="I14" s="101">
        <v>46</v>
      </c>
      <c r="J14" s="45">
        <v>40</v>
      </c>
      <c r="K14" s="45">
        <f>SUM(I14:J14)</f>
        <v>86</v>
      </c>
      <c r="L14" s="47">
        <f>+(K14-D14)</f>
        <v>78</v>
      </c>
      <c r="M14" s="194">
        <f>SUM(H14+L14)</f>
        <v>156</v>
      </c>
      <c r="N14" s="48">
        <f>(G14+K14)</f>
        <v>172</v>
      </c>
      <c r="O14" s="57">
        <v>25055</v>
      </c>
      <c r="P14" s="165" t="s">
        <v>350</v>
      </c>
    </row>
    <row r="15" spans="1:16" ht="19.5">
      <c r="A15" s="56" t="s">
        <v>277</v>
      </c>
      <c r="B15" s="53" t="s">
        <v>35</v>
      </c>
      <c r="C15" s="45">
        <v>11.5</v>
      </c>
      <c r="D15" s="54">
        <v>13</v>
      </c>
      <c r="E15" s="44">
        <v>44</v>
      </c>
      <c r="F15" s="44">
        <v>43</v>
      </c>
      <c r="G15" s="45">
        <f>SUM(E15+F15)</f>
        <v>87</v>
      </c>
      <c r="H15" s="102">
        <f>(G15-D15)</f>
        <v>74</v>
      </c>
      <c r="I15" s="101">
        <v>46</v>
      </c>
      <c r="J15" s="45">
        <v>50</v>
      </c>
      <c r="K15" s="45">
        <f>SUM(I15:J15)</f>
        <v>96</v>
      </c>
      <c r="L15" s="47">
        <f>+(K15-D15)</f>
        <v>83</v>
      </c>
      <c r="M15" s="58">
        <f>SUM(H15+L15)</f>
        <v>157</v>
      </c>
      <c r="N15" s="48">
        <f>(G15+K15)</f>
        <v>183</v>
      </c>
      <c r="O15" s="57">
        <v>22787</v>
      </c>
    </row>
    <row r="16" spans="1:16" ht="19.5">
      <c r="A16" s="56" t="s">
        <v>275</v>
      </c>
      <c r="B16" s="53" t="s">
        <v>35</v>
      </c>
      <c r="C16" s="45">
        <v>9.5</v>
      </c>
      <c r="D16" s="54">
        <v>11</v>
      </c>
      <c r="E16" s="44">
        <v>47</v>
      </c>
      <c r="F16" s="44">
        <v>46</v>
      </c>
      <c r="G16" s="45">
        <f>SUM(E16+F16)</f>
        <v>93</v>
      </c>
      <c r="H16" s="102">
        <f>(G16-D16)</f>
        <v>82</v>
      </c>
      <c r="I16" s="101">
        <v>44</v>
      </c>
      <c r="J16" s="45">
        <v>48</v>
      </c>
      <c r="K16" s="45">
        <f>SUM(I16:J16)</f>
        <v>92</v>
      </c>
      <c r="L16" s="47">
        <f>+(K16-D16)</f>
        <v>81</v>
      </c>
      <c r="M16" s="58">
        <f>SUM(H16+L16)</f>
        <v>163</v>
      </c>
      <c r="N16" s="48">
        <f>(G16+K16)</f>
        <v>185</v>
      </c>
      <c r="O16" s="57">
        <v>22607</v>
      </c>
    </row>
    <row r="17" spans="1:16" ht="19.5">
      <c r="A17" s="56" t="s">
        <v>279</v>
      </c>
      <c r="B17" s="53" t="s">
        <v>35</v>
      </c>
      <c r="C17" s="45">
        <v>14.9</v>
      </c>
      <c r="D17" s="54">
        <v>17</v>
      </c>
      <c r="E17" s="44">
        <v>48</v>
      </c>
      <c r="F17" s="44">
        <v>50</v>
      </c>
      <c r="G17" s="45">
        <f>SUM(E17+F17)</f>
        <v>98</v>
      </c>
      <c r="H17" s="102">
        <f>(G17-D17)</f>
        <v>81</v>
      </c>
      <c r="I17" s="101">
        <v>50</v>
      </c>
      <c r="J17" s="45">
        <v>44</v>
      </c>
      <c r="K17" s="45">
        <f>SUM(I17:J17)</f>
        <v>94</v>
      </c>
      <c r="L17" s="47">
        <f>+(K17-D17)</f>
        <v>77</v>
      </c>
      <c r="M17" s="58">
        <f>SUM(H17+L17)</f>
        <v>158</v>
      </c>
      <c r="N17" s="48">
        <f>(G17+K17)</f>
        <v>192</v>
      </c>
      <c r="O17" s="57">
        <v>20277</v>
      </c>
    </row>
    <row r="18" spans="1:16" ht="19.5">
      <c r="A18" s="56" t="s">
        <v>278</v>
      </c>
      <c r="B18" s="53" t="s">
        <v>35</v>
      </c>
      <c r="C18" s="45">
        <v>11.6</v>
      </c>
      <c r="D18" s="54">
        <v>13</v>
      </c>
      <c r="E18" s="44">
        <v>44</v>
      </c>
      <c r="F18" s="44">
        <v>50</v>
      </c>
      <c r="G18" s="45">
        <f>SUM(E18+F18)</f>
        <v>94</v>
      </c>
      <c r="H18" s="102">
        <f>(G18-D18)</f>
        <v>81</v>
      </c>
      <c r="I18" s="101">
        <v>46</v>
      </c>
      <c r="J18" s="45">
        <v>53</v>
      </c>
      <c r="K18" s="45">
        <f>SUM(I18:J18)</f>
        <v>99</v>
      </c>
      <c r="L18" s="47">
        <f>+(K18-D18)</f>
        <v>86</v>
      </c>
      <c r="M18" s="58">
        <f>SUM(H18+L18)</f>
        <v>167</v>
      </c>
      <c r="N18" s="48">
        <f>(G18+K18)</f>
        <v>193</v>
      </c>
      <c r="O18" s="57">
        <v>20277</v>
      </c>
    </row>
    <row r="19" spans="1:16" ht="19.5">
      <c r="A19" s="56" t="s">
        <v>283</v>
      </c>
      <c r="B19" s="53" t="s">
        <v>35</v>
      </c>
      <c r="C19" s="45">
        <v>18.2</v>
      </c>
      <c r="D19" s="54">
        <v>21</v>
      </c>
      <c r="E19" s="44">
        <v>54</v>
      </c>
      <c r="F19" s="44">
        <v>45</v>
      </c>
      <c r="G19" s="45">
        <f>SUM(E19+F19)</f>
        <v>99</v>
      </c>
      <c r="H19" s="102">
        <f>(G19-D19)</f>
        <v>78</v>
      </c>
      <c r="I19" s="101">
        <v>47</v>
      </c>
      <c r="J19" s="45">
        <v>50</v>
      </c>
      <c r="K19" s="45">
        <f>SUM(I19:J19)</f>
        <v>97</v>
      </c>
      <c r="L19" s="47">
        <f>+(K19-D19)</f>
        <v>76</v>
      </c>
      <c r="M19" s="194">
        <f>SUM(H19+L19)</f>
        <v>154</v>
      </c>
      <c r="N19" s="48">
        <f>(G19+K19)</f>
        <v>196</v>
      </c>
      <c r="O19" s="57">
        <v>19642</v>
      </c>
      <c r="P19" s="165" t="s">
        <v>349</v>
      </c>
    </row>
    <row r="20" spans="1:16" ht="19.5">
      <c r="A20" s="56" t="s">
        <v>281</v>
      </c>
      <c r="B20" s="53" t="s">
        <v>35</v>
      </c>
      <c r="C20" s="45">
        <v>16.899999999999999</v>
      </c>
      <c r="D20" s="54">
        <v>19</v>
      </c>
      <c r="E20" s="44">
        <v>50</v>
      </c>
      <c r="F20" s="44">
        <v>48</v>
      </c>
      <c r="G20" s="45">
        <f>SUM(E20+F20)</f>
        <v>98</v>
      </c>
      <c r="H20" s="102">
        <f>(G20-D20)</f>
        <v>79</v>
      </c>
      <c r="I20" s="101">
        <v>52</v>
      </c>
      <c r="J20" s="45">
        <v>57</v>
      </c>
      <c r="K20" s="45">
        <f>SUM(I20:J20)</f>
        <v>109</v>
      </c>
      <c r="L20" s="47">
        <f>+(K20-D20)</f>
        <v>90</v>
      </c>
      <c r="M20" s="58">
        <f>SUM(H20+L20)</f>
        <v>169</v>
      </c>
      <c r="N20" s="48">
        <f>(G20+K20)</f>
        <v>207</v>
      </c>
      <c r="O20" s="57">
        <v>25095</v>
      </c>
    </row>
    <row r="21" spans="1:16" ht="19.5">
      <c r="A21" s="56" t="s">
        <v>282</v>
      </c>
      <c r="B21" s="53" t="s">
        <v>35</v>
      </c>
      <c r="C21" s="45">
        <v>17.399999999999999</v>
      </c>
      <c r="D21" s="54">
        <v>20</v>
      </c>
      <c r="E21" s="45" t="s">
        <v>338</v>
      </c>
      <c r="F21" s="45" t="s">
        <v>339</v>
      </c>
      <c r="G21" s="45" t="s">
        <v>340</v>
      </c>
      <c r="H21" s="104" t="s">
        <v>341</v>
      </c>
      <c r="I21" s="101">
        <v>44</v>
      </c>
      <c r="J21" s="44">
        <v>50</v>
      </c>
      <c r="K21" s="45">
        <f>SUM(I21:J21)</f>
        <v>94</v>
      </c>
      <c r="L21" s="47">
        <f>+(K21-D21)</f>
        <v>74</v>
      </c>
      <c r="M21" s="160" t="s">
        <v>11</v>
      </c>
      <c r="N21" s="159" t="s">
        <v>11</v>
      </c>
      <c r="O21" s="57">
        <v>40439</v>
      </c>
    </row>
    <row r="22" spans="1:16" ht="19.5">
      <c r="A22" s="56" t="s">
        <v>284</v>
      </c>
      <c r="B22" s="53" t="s">
        <v>35</v>
      </c>
      <c r="C22" s="45">
        <v>18.600000000000001</v>
      </c>
      <c r="D22" s="54">
        <v>21</v>
      </c>
      <c r="E22" s="44">
        <v>52</v>
      </c>
      <c r="F22" s="44">
        <v>50</v>
      </c>
      <c r="G22" s="45">
        <f>SUM(E22+F22)</f>
        <v>102</v>
      </c>
      <c r="H22" s="102">
        <f>(G22-D22)</f>
        <v>81</v>
      </c>
      <c r="I22" s="101" t="s">
        <v>11</v>
      </c>
      <c r="J22" s="44" t="s">
        <v>11</v>
      </c>
      <c r="K22" s="44" t="s">
        <v>11</v>
      </c>
      <c r="L22" s="157" t="s">
        <v>11</v>
      </c>
      <c r="M22" s="160" t="s">
        <v>11</v>
      </c>
      <c r="N22" s="159" t="s">
        <v>11</v>
      </c>
      <c r="O22" s="57">
        <v>21651</v>
      </c>
    </row>
    <row r="23" spans="1:16" ht="19.5">
      <c r="A23" s="56" t="s">
        <v>271</v>
      </c>
      <c r="B23" s="53" t="s">
        <v>37</v>
      </c>
      <c r="C23" s="45">
        <v>3.4</v>
      </c>
      <c r="D23" s="54">
        <v>3</v>
      </c>
      <c r="E23" s="45" t="s">
        <v>337</v>
      </c>
      <c r="F23" s="45" t="s">
        <v>335</v>
      </c>
      <c r="G23" s="44" t="s">
        <v>11</v>
      </c>
      <c r="H23" s="103" t="s">
        <v>11</v>
      </c>
      <c r="I23" s="101" t="s">
        <v>11</v>
      </c>
      <c r="J23" s="44" t="s">
        <v>11</v>
      </c>
      <c r="K23" s="44" t="s">
        <v>11</v>
      </c>
      <c r="L23" s="157" t="s">
        <v>11</v>
      </c>
      <c r="M23" s="160" t="s">
        <v>11</v>
      </c>
      <c r="N23" s="159" t="s">
        <v>11</v>
      </c>
      <c r="O23" s="57">
        <v>38257</v>
      </c>
    </row>
    <row r="24" spans="1:16" ht="19.5">
      <c r="A24" s="56" t="s">
        <v>280</v>
      </c>
      <c r="B24" s="53" t="s">
        <v>35</v>
      </c>
      <c r="C24" s="45">
        <v>16.5</v>
      </c>
      <c r="D24" s="54">
        <v>19</v>
      </c>
      <c r="E24" s="45" t="s">
        <v>337</v>
      </c>
      <c r="F24" s="45" t="s">
        <v>335</v>
      </c>
      <c r="G24" s="44" t="s">
        <v>11</v>
      </c>
      <c r="H24" s="103" t="s">
        <v>11</v>
      </c>
      <c r="I24" s="101" t="s">
        <v>11</v>
      </c>
      <c r="J24" s="44" t="s">
        <v>11</v>
      </c>
      <c r="K24" s="44" t="s">
        <v>11</v>
      </c>
      <c r="L24" s="157" t="s">
        <v>11</v>
      </c>
      <c r="M24" s="160" t="s">
        <v>11</v>
      </c>
      <c r="N24" s="159" t="s">
        <v>11</v>
      </c>
      <c r="O24" s="57">
        <v>17662</v>
      </c>
    </row>
    <row r="25" spans="1:16" ht="19.5">
      <c r="A25" s="56" t="s">
        <v>270</v>
      </c>
      <c r="B25" s="53" t="s">
        <v>35</v>
      </c>
      <c r="C25" s="45">
        <v>3.1</v>
      </c>
      <c r="D25" s="54">
        <v>3</v>
      </c>
      <c r="E25" s="45" t="s">
        <v>5</v>
      </c>
      <c r="F25" s="45" t="s">
        <v>335</v>
      </c>
      <c r="G25" s="45" t="s">
        <v>336</v>
      </c>
      <c r="H25" s="103" t="s">
        <v>11</v>
      </c>
      <c r="I25" s="101" t="s">
        <v>11</v>
      </c>
      <c r="J25" s="44" t="s">
        <v>11</v>
      </c>
      <c r="K25" s="44" t="s">
        <v>11</v>
      </c>
      <c r="L25" s="157" t="s">
        <v>11</v>
      </c>
      <c r="M25" s="160" t="s">
        <v>11</v>
      </c>
      <c r="N25" s="159" t="s">
        <v>11</v>
      </c>
      <c r="O25" s="57">
        <v>33060</v>
      </c>
    </row>
    <row r="26" spans="1:16" ht="19.5">
      <c r="A26" s="56" t="s">
        <v>273</v>
      </c>
      <c r="B26" s="53" t="s">
        <v>35</v>
      </c>
      <c r="C26" s="45">
        <v>6.8</v>
      </c>
      <c r="D26" s="54">
        <v>8</v>
      </c>
      <c r="E26" s="44">
        <v>41</v>
      </c>
      <c r="F26" s="44">
        <v>46</v>
      </c>
      <c r="G26" s="45">
        <f>SUM(E26+F26)</f>
        <v>87</v>
      </c>
      <c r="H26" s="102">
        <f>(G26-D26)</f>
        <v>79</v>
      </c>
      <c r="I26" s="170" t="s">
        <v>5</v>
      </c>
      <c r="J26" s="45" t="s">
        <v>335</v>
      </c>
      <c r="K26" s="45" t="s">
        <v>336</v>
      </c>
      <c r="L26" s="157" t="s">
        <v>11</v>
      </c>
      <c r="M26" s="160" t="s">
        <v>11</v>
      </c>
      <c r="N26" s="159" t="s">
        <v>11</v>
      </c>
      <c r="O26" s="57">
        <v>25494</v>
      </c>
    </row>
    <row r="27" spans="1:16" ht="20.25" thickBot="1">
      <c r="A27" s="105" t="s">
        <v>276</v>
      </c>
      <c r="B27" s="106" t="s">
        <v>54</v>
      </c>
      <c r="C27" s="107">
        <v>10.6</v>
      </c>
      <c r="D27" s="108">
        <v>12</v>
      </c>
      <c r="E27" s="110">
        <v>45</v>
      </c>
      <c r="F27" s="110">
        <v>44</v>
      </c>
      <c r="G27" s="107">
        <f>SUM(E27+F27)</f>
        <v>89</v>
      </c>
      <c r="H27" s="111">
        <f>(G27-D27)</f>
        <v>77</v>
      </c>
      <c r="I27" s="192" t="s">
        <v>5</v>
      </c>
      <c r="J27" s="107" t="s">
        <v>335</v>
      </c>
      <c r="K27" s="107" t="s">
        <v>336</v>
      </c>
      <c r="L27" s="168" t="s">
        <v>11</v>
      </c>
      <c r="M27" s="169" t="s">
        <v>11</v>
      </c>
      <c r="N27" s="159" t="s">
        <v>11</v>
      </c>
      <c r="O27" s="57">
        <v>39932</v>
      </c>
    </row>
    <row r="28" spans="1:16" ht="30.75">
      <c r="A28" s="115" t="s">
        <v>6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  <row r="29" spans="1:16" ht="30.75">
      <c r="A29" s="115" t="s">
        <v>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</row>
    <row r="30" spans="1:16">
      <c r="D30" s="1"/>
      <c r="E30" s="1"/>
      <c r="F30" s="1"/>
      <c r="G30" s="1"/>
      <c r="H30" s="1"/>
      <c r="I30" s="1"/>
      <c r="J30" s="1"/>
      <c r="K30" s="1"/>
    </row>
    <row r="31" spans="1:16" ht="25.5">
      <c r="A31" s="116" t="str">
        <f>A4</f>
        <v>MAR DEL PLATA GOLF CLUB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1:16" ht="25.5">
      <c r="A32" s="116" t="s">
        <v>352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</row>
    <row r="33" spans="1:15" ht="37.5">
      <c r="A33" s="124" t="s">
        <v>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5" ht="2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5" ht="19.5">
      <c r="A35" s="118" t="s">
        <v>17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</row>
    <row r="36" spans="1:15" ht="19.5">
      <c r="A36" s="119" t="str">
        <f>A9</f>
        <v>23 Y 24 DE ABRIL DE 2022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</row>
    <row r="37" spans="1:15" ht="19.5" thickBot="1">
      <c r="D37" s="1"/>
      <c r="E37" s="1"/>
      <c r="F37" s="1"/>
      <c r="G37" s="1"/>
      <c r="H37" s="1"/>
      <c r="I37" s="1"/>
      <c r="J37" s="1"/>
      <c r="K37" s="1"/>
    </row>
    <row r="38" spans="1:15" ht="20.25" thickBot="1">
      <c r="A38" s="112" t="s">
        <v>285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4"/>
    </row>
    <row r="39" spans="1:15" ht="20.25" thickBot="1">
      <c r="A39" s="69" t="s">
        <v>0</v>
      </c>
      <c r="B39" s="37" t="s">
        <v>8</v>
      </c>
      <c r="C39" s="5" t="s">
        <v>29</v>
      </c>
      <c r="D39" s="36" t="s">
        <v>1</v>
      </c>
      <c r="E39" s="36" t="s">
        <v>2</v>
      </c>
      <c r="F39" s="36" t="s">
        <v>3</v>
      </c>
      <c r="G39" s="36" t="s">
        <v>4</v>
      </c>
      <c r="H39" s="36" t="s">
        <v>5</v>
      </c>
      <c r="I39" s="36" t="s">
        <v>2</v>
      </c>
      <c r="J39" s="36" t="s">
        <v>3</v>
      </c>
      <c r="K39" s="36" t="s">
        <v>4</v>
      </c>
      <c r="L39" s="36" t="s">
        <v>5</v>
      </c>
      <c r="M39" s="70" t="s">
        <v>10</v>
      </c>
      <c r="N39" s="76"/>
    </row>
    <row r="40" spans="1:15" ht="19.5">
      <c r="A40" s="172" t="s">
        <v>286</v>
      </c>
      <c r="B40" s="173" t="s">
        <v>35</v>
      </c>
      <c r="C40" s="174">
        <v>20</v>
      </c>
      <c r="D40" s="175">
        <v>20</v>
      </c>
      <c r="E40" s="174">
        <v>47</v>
      </c>
      <c r="F40" s="174">
        <v>48</v>
      </c>
      <c r="G40" s="174">
        <v>95</v>
      </c>
      <c r="H40" s="176">
        <v>75</v>
      </c>
      <c r="I40" s="174">
        <v>53</v>
      </c>
      <c r="J40" s="174">
        <v>48</v>
      </c>
      <c r="K40" s="174">
        <v>101</v>
      </c>
      <c r="L40" s="177">
        <v>81</v>
      </c>
      <c r="M40" s="185">
        <v>156</v>
      </c>
      <c r="N40" s="180">
        <v>21908</v>
      </c>
      <c r="O40" s="165" t="s">
        <v>349</v>
      </c>
    </row>
    <row r="41" spans="1:15" ht="19.5">
      <c r="A41" s="172" t="s">
        <v>291</v>
      </c>
      <c r="B41" s="173" t="s">
        <v>35</v>
      </c>
      <c r="C41" s="174">
        <v>40.6</v>
      </c>
      <c r="D41" s="175">
        <v>41</v>
      </c>
      <c r="E41" s="174">
        <v>59</v>
      </c>
      <c r="F41" s="174">
        <v>63</v>
      </c>
      <c r="G41" s="174">
        <v>122</v>
      </c>
      <c r="H41" s="176">
        <v>81</v>
      </c>
      <c r="I41" s="174">
        <v>60</v>
      </c>
      <c r="J41" s="174">
        <v>57</v>
      </c>
      <c r="K41" s="174">
        <v>117</v>
      </c>
      <c r="L41" s="177">
        <v>76</v>
      </c>
      <c r="M41" s="185">
        <v>157</v>
      </c>
      <c r="N41" s="180">
        <v>21436</v>
      </c>
      <c r="O41" s="165" t="s">
        <v>350</v>
      </c>
    </row>
    <row r="42" spans="1:15" ht="19.5">
      <c r="A42" s="172" t="s">
        <v>288</v>
      </c>
      <c r="B42" s="173" t="s">
        <v>35</v>
      </c>
      <c r="C42" s="174">
        <v>23.5</v>
      </c>
      <c r="D42" s="175">
        <v>23</v>
      </c>
      <c r="E42" s="174">
        <v>50</v>
      </c>
      <c r="F42" s="174">
        <v>54</v>
      </c>
      <c r="G42" s="174">
        <v>104</v>
      </c>
      <c r="H42" s="176">
        <v>81</v>
      </c>
      <c r="I42" s="174">
        <v>52</v>
      </c>
      <c r="J42" s="174">
        <v>56</v>
      </c>
      <c r="K42" s="174">
        <v>108</v>
      </c>
      <c r="L42" s="177">
        <v>85</v>
      </c>
      <c r="M42" s="178">
        <v>166</v>
      </c>
      <c r="N42" s="180">
        <v>22131</v>
      </c>
    </row>
    <row r="43" spans="1:15" ht="19.5">
      <c r="A43" s="172" t="s">
        <v>290</v>
      </c>
      <c r="B43" s="173" t="s">
        <v>35</v>
      </c>
      <c r="C43" s="174">
        <v>33.200000000000003</v>
      </c>
      <c r="D43" s="175">
        <v>34</v>
      </c>
      <c r="E43" s="174">
        <v>58</v>
      </c>
      <c r="F43" s="174">
        <v>66</v>
      </c>
      <c r="G43" s="174">
        <v>124</v>
      </c>
      <c r="H43" s="176">
        <v>90</v>
      </c>
      <c r="I43" s="174">
        <v>53</v>
      </c>
      <c r="J43" s="174">
        <v>57</v>
      </c>
      <c r="K43" s="174">
        <v>110</v>
      </c>
      <c r="L43" s="177">
        <v>76</v>
      </c>
      <c r="M43" s="178">
        <v>166</v>
      </c>
      <c r="N43" s="180">
        <v>21697</v>
      </c>
    </row>
    <row r="44" spans="1:15" ht="19.5">
      <c r="A44" s="172" t="s">
        <v>287</v>
      </c>
      <c r="B44" s="173" t="s">
        <v>35</v>
      </c>
      <c r="C44" s="174">
        <v>21.5</v>
      </c>
      <c r="D44" s="175">
        <v>22</v>
      </c>
      <c r="E44" s="181" t="s">
        <v>11</v>
      </c>
      <c r="F44" s="181" t="s">
        <v>11</v>
      </c>
      <c r="G44" s="181" t="s">
        <v>11</v>
      </c>
      <c r="H44" s="182" t="s">
        <v>11</v>
      </c>
      <c r="I44" s="181" t="s">
        <v>11</v>
      </c>
      <c r="J44" s="181" t="s">
        <v>11</v>
      </c>
      <c r="K44" s="181" t="s">
        <v>11</v>
      </c>
      <c r="L44" s="183" t="s">
        <v>11</v>
      </c>
      <c r="M44" s="184" t="s">
        <v>11</v>
      </c>
      <c r="N44" s="180">
        <v>25421</v>
      </c>
    </row>
    <row r="45" spans="1:15" ht="19.5">
      <c r="A45" s="172" t="s">
        <v>289</v>
      </c>
      <c r="B45" s="173" t="s">
        <v>35</v>
      </c>
      <c r="C45" s="174">
        <v>26.5</v>
      </c>
      <c r="D45" s="175">
        <v>27</v>
      </c>
      <c r="E45" s="181" t="s">
        <v>11</v>
      </c>
      <c r="F45" s="181" t="s">
        <v>11</v>
      </c>
      <c r="G45" s="181" t="s">
        <v>11</v>
      </c>
      <c r="H45" s="182" t="s">
        <v>11</v>
      </c>
      <c r="I45" s="181" t="s">
        <v>11</v>
      </c>
      <c r="J45" s="181" t="s">
        <v>11</v>
      </c>
      <c r="K45" s="181" t="s">
        <v>11</v>
      </c>
      <c r="L45" s="183" t="s">
        <v>11</v>
      </c>
      <c r="M45" s="184" t="s">
        <v>11</v>
      </c>
      <c r="N45" s="180">
        <v>20163</v>
      </c>
    </row>
  </sheetData>
  <sortState ref="A12:O27">
    <sortCondition ref="N12:N27"/>
    <sortCondition ref="K12:K27"/>
    <sortCondition ref="G12:G27"/>
  </sortState>
  <mergeCells count="16">
    <mergeCell ref="A38:M38"/>
    <mergeCell ref="A8:M8"/>
    <mergeCell ref="A9:M9"/>
    <mergeCell ref="A10:M10"/>
    <mergeCell ref="A1:M1"/>
    <mergeCell ref="A2:M2"/>
    <mergeCell ref="A4:M4"/>
    <mergeCell ref="A6:M6"/>
    <mergeCell ref="A5:M5"/>
    <mergeCell ref="A28:M28"/>
    <mergeCell ref="A29:M29"/>
    <mergeCell ref="A31:M31"/>
    <mergeCell ref="A32:M32"/>
    <mergeCell ref="A33:M33"/>
    <mergeCell ref="A35:M35"/>
    <mergeCell ref="A36:M36"/>
  </mergeCells>
  <phoneticPr fontId="0" type="noConversion"/>
  <printOptions horizontalCentered="1" verticalCentered="1"/>
  <pageMargins left="0" right="0" top="0" bottom="0" header="0" footer="0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08"/>
  <sheetViews>
    <sheetView topLeftCell="A4" zoomScale="70" workbookViewId="0">
      <selection sqref="A1:M1"/>
    </sheetView>
  </sheetViews>
  <sheetFormatPr baseColWidth="10" defaultRowHeight="18.75"/>
  <cols>
    <col min="1" max="1" width="37.7109375" style="1" bestFit="1" customWidth="1"/>
    <col min="2" max="3" width="7.7109375" style="35" customWidth="1"/>
    <col min="4" max="11" width="6.7109375" style="2" customWidth="1"/>
    <col min="12" max="12" width="6.28515625" style="1" customWidth="1"/>
    <col min="13" max="13" width="8.28515625" style="1" customWidth="1"/>
    <col min="14" max="14" width="11.5703125" style="49" bestFit="1" customWidth="1"/>
    <col min="15" max="15" width="2.85546875" style="1" customWidth="1"/>
    <col min="16" max="16" width="17.85546875" style="35" customWidth="1"/>
    <col min="17" max="17" width="3.28515625" style="1" customWidth="1"/>
    <col min="18" max="18" width="16" style="1" customWidth="1"/>
    <col min="19" max="16384" width="11.42578125" style="1"/>
  </cols>
  <sheetData>
    <row r="1" spans="1:18" ht="30.75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8" ht="30.75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8" ht="19.5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ht="26.25" thickBot="1">
      <c r="A4" s="121" t="str">
        <f>'CAB 0-9'!A4:M4</f>
        <v>MAR DEL PLATA GOLF CLUB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1:18" ht="26.25" thickBot="1">
      <c r="A5" s="121" t="str">
        <f>'CAB 0-9'!A5:M5</f>
        <v>Cancha Vieja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18" ht="37.5">
      <c r="A6" s="125" t="s">
        <v>9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</row>
    <row r="7" spans="1:18" ht="2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R7" s="61">
        <v>45017</v>
      </c>
    </row>
    <row r="8" spans="1:18" ht="19.5">
      <c r="A8" s="118" t="s">
        <v>17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</row>
    <row r="9" spans="1:18" ht="19.5">
      <c r="A9" s="119" t="str">
        <f>'CAB 0-9'!A9:M9</f>
        <v>23 Y 24 DE ABRIL DE 2022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8" ht="20.25" thickBot="1">
      <c r="A10" s="126" t="s">
        <v>25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8" ht="20.25" thickBot="1">
      <c r="A11" s="112" t="s">
        <v>21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66" t="s">
        <v>23</v>
      </c>
      <c r="P11" s="1"/>
    </row>
    <row r="12" spans="1:18" s="59" customFormat="1" ht="20.25" thickBot="1">
      <c r="A12" s="4" t="s">
        <v>0</v>
      </c>
      <c r="B12" s="5" t="s">
        <v>8</v>
      </c>
      <c r="C12" s="5" t="s">
        <v>29</v>
      </c>
      <c r="D12" s="4" t="s">
        <v>1</v>
      </c>
      <c r="E12" s="4" t="s">
        <v>2</v>
      </c>
      <c r="F12" s="4" t="s">
        <v>3</v>
      </c>
      <c r="G12" s="4" t="s">
        <v>4</v>
      </c>
      <c r="H12" s="62" t="s">
        <v>11</v>
      </c>
      <c r="I12" s="4" t="s">
        <v>2</v>
      </c>
      <c r="J12" s="4" t="s">
        <v>3</v>
      </c>
      <c r="K12" s="4" t="s">
        <v>4</v>
      </c>
      <c r="L12" s="62" t="s">
        <v>11</v>
      </c>
      <c r="M12" s="38" t="s">
        <v>10</v>
      </c>
      <c r="N12" s="67" t="s">
        <v>24</v>
      </c>
      <c r="O12" s="65"/>
      <c r="R12" s="42" t="s">
        <v>20</v>
      </c>
    </row>
    <row r="13" spans="1:18" ht="19.5">
      <c r="A13" s="56"/>
      <c r="B13" s="53"/>
      <c r="C13" s="45"/>
      <c r="D13" s="54"/>
      <c r="E13" s="44"/>
      <c r="F13" s="44"/>
      <c r="G13" s="45">
        <f t="shared" ref="G13" si="0">SUM(E13+F13)</f>
        <v>0</v>
      </c>
      <c r="H13" s="46">
        <f t="shared" ref="H13" si="1">(G13-D13)</f>
        <v>0</v>
      </c>
      <c r="I13" s="44"/>
      <c r="J13" s="45"/>
      <c r="K13" s="45">
        <f t="shared" ref="K13" si="2">SUM(I13:J13)</f>
        <v>0</v>
      </c>
      <c r="L13" s="47">
        <f t="shared" ref="L13" si="3">+(K13-D13)</f>
        <v>0</v>
      </c>
      <c r="M13" s="74">
        <f>G13+K13</f>
        <v>0</v>
      </c>
      <c r="N13" s="68">
        <f t="shared" ref="N13:N165" si="4">(M13-144)</f>
        <v>-144</v>
      </c>
      <c r="P13" s="55"/>
      <c r="R13" s="43">
        <f t="shared" ref="R13:R165" si="5" xml:space="preserve"> DATEDIF(P13,$R$7,"y")</f>
        <v>123</v>
      </c>
    </row>
    <row r="14" spans="1:18" ht="19.5">
      <c r="A14" s="56"/>
      <c r="B14" s="53"/>
      <c r="C14" s="45"/>
      <c r="D14" s="54"/>
      <c r="E14" s="44"/>
      <c r="F14" s="44"/>
      <c r="G14" s="45">
        <f t="shared" ref="G14:G166" si="6">SUM(E14+F14)</f>
        <v>0</v>
      </c>
      <c r="H14" s="46">
        <f t="shared" ref="H14:H166" si="7">(G14-D14)</f>
        <v>0</v>
      </c>
      <c r="I14" s="44"/>
      <c r="J14" s="45"/>
      <c r="K14" s="45">
        <f t="shared" ref="K14:K166" si="8">SUM(I14:J14)</f>
        <v>0</v>
      </c>
      <c r="L14" s="47">
        <f t="shared" ref="L14:L166" si="9">+(K14-D14)</f>
        <v>0</v>
      </c>
      <c r="M14" s="74">
        <f t="shared" ref="M14:M166" si="10">G14+K14</f>
        <v>0</v>
      </c>
      <c r="N14" s="68">
        <f t="shared" si="4"/>
        <v>-144</v>
      </c>
      <c r="P14" s="55"/>
      <c r="R14" s="43">
        <f t="shared" si="5"/>
        <v>123</v>
      </c>
    </row>
    <row r="15" spans="1:18" ht="19.5">
      <c r="A15" s="56"/>
      <c r="B15" s="53"/>
      <c r="C15" s="45"/>
      <c r="D15" s="54"/>
      <c r="E15" s="44"/>
      <c r="F15" s="44"/>
      <c r="G15" s="45">
        <f t="shared" si="6"/>
        <v>0</v>
      </c>
      <c r="H15" s="46">
        <f t="shared" si="7"/>
        <v>0</v>
      </c>
      <c r="I15" s="44"/>
      <c r="J15" s="45"/>
      <c r="K15" s="45">
        <f t="shared" si="8"/>
        <v>0</v>
      </c>
      <c r="L15" s="47">
        <f t="shared" si="9"/>
        <v>0</v>
      </c>
      <c r="M15" s="74">
        <f t="shared" si="10"/>
        <v>0</v>
      </c>
      <c r="N15" s="68">
        <f t="shared" si="4"/>
        <v>-144</v>
      </c>
      <c r="P15" s="55"/>
      <c r="R15" s="43">
        <f t="shared" si="5"/>
        <v>123</v>
      </c>
    </row>
    <row r="16" spans="1:18" ht="19.5">
      <c r="A16" s="56"/>
      <c r="B16" s="53"/>
      <c r="C16" s="45"/>
      <c r="D16" s="54"/>
      <c r="E16" s="44"/>
      <c r="F16" s="44"/>
      <c r="G16" s="45">
        <f t="shared" si="6"/>
        <v>0</v>
      </c>
      <c r="H16" s="46">
        <f t="shared" si="7"/>
        <v>0</v>
      </c>
      <c r="I16" s="44"/>
      <c r="J16" s="45"/>
      <c r="K16" s="45">
        <f t="shared" si="8"/>
        <v>0</v>
      </c>
      <c r="L16" s="47">
        <f t="shared" si="9"/>
        <v>0</v>
      </c>
      <c r="M16" s="74">
        <f t="shared" si="10"/>
        <v>0</v>
      </c>
      <c r="N16" s="68">
        <f t="shared" si="4"/>
        <v>-144</v>
      </c>
      <c r="P16" s="55"/>
      <c r="R16" s="43">
        <f t="shared" si="5"/>
        <v>123</v>
      </c>
    </row>
    <row r="17" spans="1:18" ht="19.5">
      <c r="A17" s="56"/>
      <c r="B17" s="53"/>
      <c r="C17" s="45"/>
      <c r="D17" s="54"/>
      <c r="E17" s="44"/>
      <c r="F17" s="44"/>
      <c r="G17" s="45">
        <f t="shared" ref="G17" si="11">SUM(E17+F17)</f>
        <v>0</v>
      </c>
      <c r="H17" s="46">
        <f t="shared" ref="H17" si="12">(G17-D17)</f>
        <v>0</v>
      </c>
      <c r="I17" s="44"/>
      <c r="J17" s="45"/>
      <c r="K17" s="45">
        <f t="shared" ref="K17" si="13">SUM(I17:J17)</f>
        <v>0</v>
      </c>
      <c r="L17" s="47">
        <f t="shared" ref="L17" si="14">+(K17-D17)</f>
        <v>0</v>
      </c>
      <c r="M17" s="74">
        <f t="shared" ref="M17" si="15">G17+K17</f>
        <v>0</v>
      </c>
      <c r="N17" s="68">
        <f t="shared" ref="N17" si="16">(M17-144)</f>
        <v>-144</v>
      </c>
      <c r="P17" s="55"/>
      <c r="R17" s="43">
        <f t="shared" ref="R17" si="17" xml:space="preserve"> DATEDIF(P17,$R$7,"y")</f>
        <v>123</v>
      </c>
    </row>
    <row r="18" spans="1:18" ht="19.5">
      <c r="A18" s="56"/>
      <c r="B18" s="53"/>
      <c r="C18" s="45"/>
      <c r="D18" s="54"/>
      <c r="E18" s="44"/>
      <c r="F18" s="44"/>
      <c r="G18" s="45">
        <f t="shared" ref="G18:G81" si="18">SUM(E18+F18)</f>
        <v>0</v>
      </c>
      <c r="H18" s="46">
        <f t="shared" ref="H18:H81" si="19">(G18-D18)</f>
        <v>0</v>
      </c>
      <c r="I18" s="44"/>
      <c r="J18" s="45"/>
      <c r="K18" s="45">
        <f t="shared" ref="K18:K81" si="20">SUM(I18:J18)</f>
        <v>0</v>
      </c>
      <c r="L18" s="47">
        <f t="shared" ref="L18:L81" si="21">+(K18-D18)</f>
        <v>0</v>
      </c>
      <c r="M18" s="74">
        <f t="shared" ref="M18:M81" si="22">G18+K18</f>
        <v>0</v>
      </c>
      <c r="N18" s="68">
        <f t="shared" ref="N18:N81" si="23">(M18-144)</f>
        <v>-144</v>
      </c>
      <c r="P18" s="55"/>
      <c r="R18" s="43">
        <f t="shared" ref="R18:R81" si="24" xml:space="preserve"> DATEDIF(P18,$R$7,"y")</f>
        <v>123</v>
      </c>
    </row>
    <row r="19" spans="1:18" ht="19.5">
      <c r="A19" s="56"/>
      <c r="B19" s="53"/>
      <c r="C19" s="45"/>
      <c r="D19" s="54"/>
      <c r="E19" s="44"/>
      <c r="F19" s="44"/>
      <c r="G19" s="45">
        <f t="shared" si="18"/>
        <v>0</v>
      </c>
      <c r="H19" s="46">
        <f t="shared" si="19"/>
        <v>0</v>
      </c>
      <c r="I19" s="44"/>
      <c r="J19" s="45"/>
      <c r="K19" s="45">
        <f t="shared" si="20"/>
        <v>0</v>
      </c>
      <c r="L19" s="47">
        <f t="shared" si="21"/>
        <v>0</v>
      </c>
      <c r="M19" s="74">
        <f t="shared" si="22"/>
        <v>0</v>
      </c>
      <c r="N19" s="68">
        <f t="shared" si="23"/>
        <v>-144</v>
      </c>
      <c r="P19" s="55"/>
      <c r="R19" s="43">
        <f t="shared" si="24"/>
        <v>123</v>
      </c>
    </row>
    <row r="20" spans="1:18" ht="19.5">
      <c r="A20" s="56"/>
      <c r="B20" s="53"/>
      <c r="C20" s="45"/>
      <c r="D20" s="54"/>
      <c r="E20" s="44"/>
      <c r="F20" s="44"/>
      <c r="G20" s="45">
        <f t="shared" si="18"/>
        <v>0</v>
      </c>
      <c r="H20" s="46">
        <f t="shared" si="19"/>
        <v>0</v>
      </c>
      <c r="I20" s="44"/>
      <c r="J20" s="45"/>
      <c r="K20" s="45">
        <f t="shared" si="20"/>
        <v>0</v>
      </c>
      <c r="L20" s="47">
        <f t="shared" si="21"/>
        <v>0</v>
      </c>
      <c r="M20" s="74">
        <f t="shared" si="22"/>
        <v>0</v>
      </c>
      <c r="N20" s="68">
        <f t="shared" si="23"/>
        <v>-144</v>
      </c>
      <c r="P20" s="55"/>
      <c r="R20" s="43">
        <f t="shared" si="24"/>
        <v>123</v>
      </c>
    </row>
    <row r="21" spans="1:18" ht="19.5">
      <c r="A21" s="56"/>
      <c r="B21" s="53"/>
      <c r="C21" s="45"/>
      <c r="D21" s="54"/>
      <c r="E21" s="44"/>
      <c r="F21" s="44"/>
      <c r="G21" s="45">
        <f t="shared" si="18"/>
        <v>0</v>
      </c>
      <c r="H21" s="46">
        <f t="shared" si="19"/>
        <v>0</v>
      </c>
      <c r="I21" s="44"/>
      <c r="J21" s="45"/>
      <c r="K21" s="45">
        <f t="shared" si="20"/>
        <v>0</v>
      </c>
      <c r="L21" s="47">
        <f t="shared" si="21"/>
        <v>0</v>
      </c>
      <c r="M21" s="74">
        <f t="shared" si="22"/>
        <v>0</v>
      </c>
      <c r="N21" s="68">
        <f t="shared" si="23"/>
        <v>-144</v>
      </c>
      <c r="P21" s="55"/>
      <c r="R21" s="43">
        <f t="shared" si="24"/>
        <v>123</v>
      </c>
    </row>
    <row r="22" spans="1:18" ht="19.5">
      <c r="A22" s="56"/>
      <c r="B22" s="53"/>
      <c r="C22" s="45"/>
      <c r="D22" s="54"/>
      <c r="E22" s="44"/>
      <c r="F22" s="44"/>
      <c r="G22" s="45">
        <f t="shared" si="18"/>
        <v>0</v>
      </c>
      <c r="H22" s="46">
        <f t="shared" si="19"/>
        <v>0</v>
      </c>
      <c r="I22" s="44"/>
      <c r="J22" s="45"/>
      <c r="K22" s="45">
        <f t="shared" si="20"/>
        <v>0</v>
      </c>
      <c r="L22" s="47">
        <f t="shared" si="21"/>
        <v>0</v>
      </c>
      <c r="M22" s="74">
        <f t="shared" si="22"/>
        <v>0</v>
      </c>
      <c r="N22" s="68">
        <f t="shared" si="23"/>
        <v>-144</v>
      </c>
      <c r="P22" s="55"/>
      <c r="R22" s="43">
        <f t="shared" si="24"/>
        <v>123</v>
      </c>
    </row>
    <row r="23" spans="1:18" ht="19.5">
      <c r="A23" s="56"/>
      <c r="B23" s="53"/>
      <c r="C23" s="45"/>
      <c r="D23" s="54"/>
      <c r="E23" s="44"/>
      <c r="F23" s="44"/>
      <c r="G23" s="45">
        <f t="shared" si="18"/>
        <v>0</v>
      </c>
      <c r="H23" s="46">
        <f t="shared" si="19"/>
        <v>0</v>
      </c>
      <c r="I23" s="44"/>
      <c r="J23" s="45"/>
      <c r="K23" s="45">
        <f t="shared" si="20"/>
        <v>0</v>
      </c>
      <c r="L23" s="47">
        <f t="shared" si="21"/>
        <v>0</v>
      </c>
      <c r="M23" s="74">
        <f t="shared" si="22"/>
        <v>0</v>
      </c>
      <c r="N23" s="68">
        <f t="shared" si="23"/>
        <v>-144</v>
      </c>
      <c r="P23" s="55"/>
      <c r="R23" s="43">
        <f t="shared" si="24"/>
        <v>123</v>
      </c>
    </row>
    <row r="24" spans="1:18" ht="19.5">
      <c r="A24" s="56"/>
      <c r="B24" s="53"/>
      <c r="C24" s="45"/>
      <c r="D24" s="54"/>
      <c r="E24" s="44"/>
      <c r="F24" s="44"/>
      <c r="G24" s="45">
        <f t="shared" si="18"/>
        <v>0</v>
      </c>
      <c r="H24" s="46">
        <f t="shared" si="19"/>
        <v>0</v>
      </c>
      <c r="I24" s="44"/>
      <c r="J24" s="45"/>
      <c r="K24" s="45">
        <f t="shared" si="20"/>
        <v>0</v>
      </c>
      <c r="L24" s="47">
        <f t="shared" si="21"/>
        <v>0</v>
      </c>
      <c r="M24" s="74">
        <f t="shared" si="22"/>
        <v>0</v>
      </c>
      <c r="N24" s="68">
        <f t="shared" si="23"/>
        <v>-144</v>
      </c>
      <c r="P24" s="55"/>
      <c r="R24" s="43">
        <f t="shared" si="24"/>
        <v>123</v>
      </c>
    </row>
    <row r="25" spans="1:18" ht="19.5">
      <c r="A25" s="56"/>
      <c r="B25" s="53"/>
      <c r="C25" s="45"/>
      <c r="D25" s="54"/>
      <c r="E25" s="44"/>
      <c r="F25" s="44"/>
      <c r="G25" s="45">
        <f t="shared" si="18"/>
        <v>0</v>
      </c>
      <c r="H25" s="46">
        <f t="shared" si="19"/>
        <v>0</v>
      </c>
      <c r="I25" s="44"/>
      <c r="J25" s="45"/>
      <c r="K25" s="45">
        <f t="shared" si="20"/>
        <v>0</v>
      </c>
      <c r="L25" s="47">
        <f t="shared" si="21"/>
        <v>0</v>
      </c>
      <c r="M25" s="74">
        <f t="shared" si="22"/>
        <v>0</v>
      </c>
      <c r="N25" s="68">
        <f t="shared" si="23"/>
        <v>-144</v>
      </c>
      <c r="P25" s="55"/>
      <c r="R25" s="43">
        <f t="shared" si="24"/>
        <v>123</v>
      </c>
    </row>
    <row r="26" spans="1:18" ht="19.5">
      <c r="A26" s="56"/>
      <c r="B26" s="53"/>
      <c r="C26" s="45"/>
      <c r="D26" s="54"/>
      <c r="E26" s="44"/>
      <c r="F26" s="44"/>
      <c r="G26" s="45">
        <f t="shared" si="18"/>
        <v>0</v>
      </c>
      <c r="H26" s="46">
        <f t="shared" si="19"/>
        <v>0</v>
      </c>
      <c r="I26" s="44"/>
      <c r="J26" s="45"/>
      <c r="K26" s="45">
        <f t="shared" si="20"/>
        <v>0</v>
      </c>
      <c r="L26" s="47">
        <f t="shared" si="21"/>
        <v>0</v>
      </c>
      <c r="M26" s="74">
        <f t="shared" si="22"/>
        <v>0</v>
      </c>
      <c r="N26" s="68">
        <f t="shared" si="23"/>
        <v>-144</v>
      </c>
      <c r="P26" s="55"/>
      <c r="R26" s="43">
        <f t="shared" si="24"/>
        <v>123</v>
      </c>
    </row>
    <row r="27" spans="1:18" ht="19.5">
      <c r="A27" s="56"/>
      <c r="B27" s="53"/>
      <c r="C27" s="45"/>
      <c r="D27" s="54"/>
      <c r="E27" s="44"/>
      <c r="F27" s="44"/>
      <c r="G27" s="45">
        <f t="shared" si="18"/>
        <v>0</v>
      </c>
      <c r="H27" s="46">
        <f t="shared" si="19"/>
        <v>0</v>
      </c>
      <c r="I27" s="44"/>
      <c r="J27" s="45"/>
      <c r="K27" s="45">
        <f t="shared" si="20"/>
        <v>0</v>
      </c>
      <c r="L27" s="47">
        <f t="shared" si="21"/>
        <v>0</v>
      </c>
      <c r="M27" s="74">
        <f t="shared" si="22"/>
        <v>0</v>
      </c>
      <c r="N27" s="68">
        <f t="shared" si="23"/>
        <v>-144</v>
      </c>
      <c r="P27" s="55"/>
      <c r="R27" s="43">
        <f t="shared" si="24"/>
        <v>123</v>
      </c>
    </row>
    <row r="28" spans="1:18" ht="19.5">
      <c r="A28" s="56"/>
      <c r="B28" s="53"/>
      <c r="C28" s="45"/>
      <c r="D28" s="54"/>
      <c r="E28" s="44"/>
      <c r="F28" s="44"/>
      <c r="G28" s="45">
        <f t="shared" si="18"/>
        <v>0</v>
      </c>
      <c r="H28" s="46">
        <f t="shared" si="19"/>
        <v>0</v>
      </c>
      <c r="I28" s="44"/>
      <c r="J28" s="45"/>
      <c r="K28" s="45">
        <f t="shared" si="20"/>
        <v>0</v>
      </c>
      <c r="L28" s="47">
        <f t="shared" si="21"/>
        <v>0</v>
      </c>
      <c r="M28" s="74">
        <f t="shared" si="22"/>
        <v>0</v>
      </c>
      <c r="N28" s="68">
        <f t="shared" si="23"/>
        <v>-144</v>
      </c>
      <c r="P28" s="55"/>
      <c r="R28" s="43">
        <f t="shared" si="24"/>
        <v>123</v>
      </c>
    </row>
    <row r="29" spans="1:18" ht="19.5">
      <c r="A29" s="56"/>
      <c r="B29" s="53"/>
      <c r="C29" s="45"/>
      <c r="D29" s="54"/>
      <c r="E29" s="44"/>
      <c r="F29" s="44"/>
      <c r="G29" s="45">
        <f t="shared" si="18"/>
        <v>0</v>
      </c>
      <c r="H29" s="46">
        <f t="shared" si="19"/>
        <v>0</v>
      </c>
      <c r="I29" s="44"/>
      <c r="J29" s="45"/>
      <c r="K29" s="45">
        <f t="shared" si="20"/>
        <v>0</v>
      </c>
      <c r="L29" s="47">
        <f t="shared" si="21"/>
        <v>0</v>
      </c>
      <c r="M29" s="74">
        <f t="shared" si="22"/>
        <v>0</v>
      </c>
      <c r="N29" s="68">
        <f t="shared" si="23"/>
        <v>-144</v>
      </c>
      <c r="P29" s="55"/>
      <c r="R29" s="43">
        <f t="shared" si="24"/>
        <v>123</v>
      </c>
    </row>
    <row r="30" spans="1:18" ht="19.5">
      <c r="A30" s="56"/>
      <c r="B30" s="53"/>
      <c r="C30" s="45"/>
      <c r="D30" s="54"/>
      <c r="E30" s="44"/>
      <c r="F30" s="44"/>
      <c r="G30" s="45">
        <f t="shared" si="18"/>
        <v>0</v>
      </c>
      <c r="H30" s="46">
        <f t="shared" si="19"/>
        <v>0</v>
      </c>
      <c r="I30" s="44"/>
      <c r="J30" s="45"/>
      <c r="K30" s="45">
        <f t="shared" si="20"/>
        <v>0</v>
      </c>
      <c r="L30" s="47">
        <f t="shared" si="21"/>
        <v>0</v>
      </c>
      <c r="M30" s="74">
        <f t="shared" si="22"/>
        <v>0</v>
      </c>
      <c r="N30" s="68">
        <f t="shared" si="23"/>
        <v>-144</v>
      </c>
      <c r="P30" s="55"/>
      <c r="R30" s="43">
        <f t="shared" si="24"/>
        <v>123</v>
      </c>
    </row>
    <row r="31" spans="1:18" ht="19.5">
      <c r="A31" s="56"/>
      <c r="B31" s="53"/>
      <c r="C31" s="45"/>
      <c r="D31" s="54"/>
      <c r="E31" s="44"/>
      <c r="F31" s="44"/>
      <c r="G31" s="45">
        <f t="shared" si="18"/>
        <v>0</v>
      </c>
      <c r="H31" s="46">
        <f t="shared" si="19"/>
        <v>0</v>
      </c>
      <c r="I31" s="44"/>
      <c r="J31" s="45"/>
      <c r="K31" s="45">
        <f t="shared" si="20"/>
        <v>0</v>
      </c>
      <c r="L31" s="47">
        <f t="shared" si="21"/>
        <v>0</v>
      </c>
      <c r="M31" s="74">
        <f t="shared" si="22"/>
        <v>0</v>
      </c>
      <c r="N31" s="68">
        <f t="shared" si="23"/>
        <v>-144</v>
      </c>
      <c r="P31" s="55"/>
      <c r="R31" s="43">
        <f t="shared" si="24"/>
        <v>123</v>
      </c>
    </row>
    <row r="32" spans="1:18" ht="19.5">
      <c r="A32" s="56"/>
      <c r="B32" s="53"/>
      <c r="C32" s="45"/>
      <c r="D32" s="54"/>
      <c r="E32" s="44"/>
      <c r="F32" s="44"/>
      <c r="G32" s="45">
        <f t="shared" si="18"/>
        <v>0</v>
      </c>
      <c r="H32" s="46">
        <f t="shared" si="19"/>
        <v>0</v>
      </c>
      <c r="I32" s="44"/>
      <c r="J32" s="45"/>
      <c r="K32" s="45">
        <f t="shared" si="20"/>
        <v>0</v>
      </c>
      <c r="L32" s="47">
        <f t="shared" si="21"/>
        <v>0</v>
      </c>
      <c r="M32" s="74">
        <f t="shared" si="22"/>
        <v>0</v>
      </c>
      <c r="N32" s="68">
        <f t="shared" si="23"/>
        <v>-144</v>
      </c>
      <c r="P32" s="55"/>
      <c r="R32" s="43">
        <f t="shared" si="24"/>
        <v>123</v>
      </c>
    </row>
    <row r="33" spans="1:18" ht="19.5">
      <c r="A33" s="56"/>
      <c r="B33" s="53"/>
      <c r="C33" s="45"/>
      <c r="D33" s="54"/>
      <c r="E33" s="44"/>
      <c r="F33" s="44"/>
      <c r="G33" s="45">
        <f t="shared" si="18"/>
        <v>0</v>
      </c>
      <c r="H33" s="46">
        <f t="shared" si="19"/>
        <v>0</v>
      </c>
      <c r="I33" s="44"/>
      <c r="J33" s="45"/>
      <c r="K33" s="45">
        <f t="shared" si="20"/>
        <v>0</v>
      </c>
      <c r="L33" s="47">
        <f t="shared" si="21"/>
        <v>0</v>
      </c>
      <c r="M33" s="74">
        <f t="shared" si="22"/>
        <v>0</v>
      </c>
      <c r="N33" s="68">
        <f t="shared" si="23"/>
        <v>-144</v>
      </c>
      <c r="P33" s="55"/>
      <c r="R33" s="43">
        <f t="shared" si="24"/>
        <v>123</v>
      </c>
    </row>
    <row r="34" spans="1:18" ht="19.5">
      <c r="A34" s="56"/>
      <c r="B34" s="53"/>
      <c r="C34" s="45"/>
      <c r="D34" s="54"/>
      <c r="E34" s="44"/>
      <c r="F34" s="44"/>
      <c r="G34" s="45">
        <f t="shared" si="18"/>
        <v>0</v>
      </c>
      <c r="H34" s="46">
        <f t="shared" si="19"/>
        <v>0</v>
      </c>
      <c r="I34" s="44"/>
      <c r="J34" s="45"/>
      <c r="K34" s="45">
        <f t="shared" si="20"/>
        <v>0</v>
      </c>
      <c r="L34" s="47">
        <f t="shared" si="21"/>
        <v>0</v>
      </c>
      <c r="M34" s="74">
        <f t="shared" si="22"/>
        <v>0</v>
      </c>
      <c r="N34" s="68">
        <f t="shared" si="23"/>
        <v>-144</v>
      </c>
      <c r="P34" s="55"/>
      <c r="R34" s="43">
        <f t="shared" si="24"/>
        <v>123</v>
      </c>
    </row>
    <row r="35" spans="1:18" ht="19.5">
      <c r="A35" s="56"/>
      <c r="B35" s="53"/>
      <c r="C35" s="45"/>
      <c r="D35" s="54"/>
      <c r="E35" s="44"/>
      <c r="F35" s="44"/>
      <c r="G35" s="45">
        <f t="shared" si="18"/>
        <v>0</v>
      </c>
      <c r="H35" s="46">
        <f t="shared" si="19"/>
        <v>0</v>
      </c>
      <c r="I35" s="44"/>
      <c r="J35" s="45"/>
      <c r="K35" s="45">
        <f t="shared" si="20"/>
        <v>0</v>
      </c>
      <c r="L35" s="47">
        <f t="shared" si="21"/>
        <v>0</v>
      </c>
      <c r="M35" s="74">
        <f t="shared" si="22"/>
        <v>0</v>
      </c>
      <c r="N35" s="68">
        <f t="shared" si="23"/>
        <v>-144</v>
      </c>
      <c r="P35" s="55"/>
      <c r="R35" s="43">
        <f t="shared" si="24"/>
        <v>123</v>
      </c>
    </row>
    <row r="36" spans="1:18" ht="19.5">
      <c r="A36" s="56"/>
      <c r="B36" s="53"/>
      <c r="C36" s="45"/>
      <c r="D36" s="54"/>
      <c r="E36" s="44"/>
      <c r="F36" s="44"/>
      <c r="G36" s="45">
        <f t="shared" si="18"/>
        <v>0</v>
      </c>
      <c r="H36" s="46">
        <f t="shared" si="19"/>
        <v>0</v>
      </c>
      <c r="I36" s="44"/>
      <c r="J36" s="45"/>
      <c r="K36" s="45">
        <f t="shared" si="20"/>
        <v>0</v>
      </c>
      <c r="L36" s="47">
        <f t="shared" si="21"/>
        <v>0</v>
      </c>
      <c r="M36" s="74">
        <f t="shared" si="22"/>
        <v>0</v>
      </c>
      <c r="N36" s="68">
        <f t="shared" si="23"/>
        <v>-144</v>
      </c>
      <c r="P36" s="55"/>
      <c r="R36" s="43">
        <f t="shared" si="24"/>
        <v>123</v>
      </c>
    </row>
    <row r="37" spans="1:18" ht="19.5">
      <c r="A37" s="56"/>
      <c r="B37" s="53"/>
      <c r="C37" s="45"/>
      <c r="D37" s="54"/>
      <c r="E37" s="44"/>
      <c r="F37" s="44"/>
      <c r="G37" s="45">
        <f t="shared" si="18"/>
        <v>0</v>
      </c>
      <c r="H37" s="46">
        <f t="shared" si="19"/>
        <v>0</v>
      </c>
      <c r="I37" s="44"/>
      <c r="J37" s="45"/>
      <c r="K37" s="45">
        <f t="shared" si="20"/>
        <v>0</v>
      </c>
      <c r="L37" s="47">
        <f t="shared" si="21"/>
        <v>0</v>
      </c>
      <c r="M37" s="74">
        <f t="shared" si="22"/>
        <v>0</v>
      </c>
      <c r="N37" s="68">
        <f t="shared" si="23"/>
        <v>-144</v>
      </c>
      <c r="P37" s="55"/>
      <c r="R37" s="43">
        <f t="shared" si="24"/>
        <v>123</v>
      </c>
    </row>
    <row r="38" spans="1:18" ht="19.5">
      <c r="A38" s="56"/>
      <c r="B38" s="53"/>
      <c r="C38" s="45"/>
      <c r="D38" s="54"/>
      <c r="E38" s="44"/>
      <c r="F38" s="44"/>
      <c r="G38" s="45">
        <f t="shared" si="18"/>
        <v>0</v>
      </c>
      <c r="H38" s="46">
        <f t="shared" si="19"/>
        <v>0</v>
      </c>
      <c r="I38" s="44"/>
      <c r="J38" s="45"/>
      <c r="K38" s="45">
        <f t="shared" si="20"/>
        <v>0</v>
      </c>
      <c r="L38" s="47">
        <f t="shared" si="21"/>
        <v>0</v>
      </c>
      <c r="M38" s="74">
        <f t="shared" si="22"/>
        <v>0</v>
      </c>
      <c r="N38" s="68">
        <f t="shared" si="23"/>
        <v>-144</v>
      </c>
      <c r="P38" s="55"/>
      <c r="R38" s="43">
        <f t="shared" si="24"/>
        <v>123</v>
      </c>
    </row>
    <row r="39" spans="1:18" ht="19.5">
      <c r="A39" s="56"/>
      <c r="B39" s="53"/>
      <c r="C39" s="45"/>
      <c r="D39" s="54"/>
      <c r="E39" s="44"/>
      <c r="F39" s="44"/>
      <c r="G39" s="45">
        <f t="shared" si="18"/>
        <v>0</v>
      </c>
      <c r="H39" s="46">
        <f t="shared" si="19"/>
        <v>0</v>
      </c>
      <c r="I39" s="44"/>
      <c r="J39" s="45"/>
      <c r="K39" s="45">
        <f t="shared" si="20"/>
        <v>0</v>
      </c>
      <c r="L39" s="47">
        <f t="shared" si="21"/>
        <v>0</v>
      </c>
      <c r="M39" s="74">
        <f t="shared" si="22"/>
        <v>0</v>
      </c>
      <c r="N39" s="68">
        <f t="shared" si="23"/>
        <v>-144</v>
      </c>
      <c r="P39" s="55"/>
      <c r="R39" s="43">
        <f t="shared" si="24"/>
        <v>123</v>
      </c>
    </row>
    <row r="40" spans="1:18" ht="19.5">
      <c r="A40" s="56"/>
      <c r="B40" s="53"/>
      <c r="C40" s="45"/>
      <c r="D40" s="54"/>
      <c r="E40" s="44"/>
      <c r="F40" s="44"/>
      <c r="G40" s="45">
        <f t="shared" si="18"/>
        <v>0</v>
      </c>
      <c r="H40" s="46">
        <f t="shared" si="19"/>
        <v>0</v>
      </c>
      <c r="I40" s="44"/>
      <c r="J40" s="45"/>
      <c r="K40" s="45">
        <f t="shared" si="20"/>
        <v>0</v>
      </c>
      <c r="L40" s="47">
        <f t="shared" si="21"/>
        <v>0</v>
      </c>
      <c r="M40" s="74">
        <f t="shared" si="22"/>
        <v>0</v>
      </c>
      <c r="N40" s="68">
        <f t="shared" si="23"/>
        <v>-144</v>
      </c>
      <c r="P40" s="55"/>
      <c r="R40" s="43">
        <f t="shared" si="24"/>
        <v>123</v>
      </c>
    </row>
    <row r="41" spans="1:18" ht="19.5">
      <c r="A41" s="56"/>
      <c r="B41" s="53"/>
      <c r="C41" s="45"/>
      <c r="D41" s="54"/>
      <c r="E41" s="44"/>
      <c r="F41" s="44"/>
      <c r="G41" s="45">
        <f t="shared" si="18"/>
        <v>0</v>
      </c>
      <c r="H41" s="46">
        <f t="shared" si="19"/>
        <v>0</v>
      </c>
      <c r="I41" s="44"/>
      <c r="J41" s="45"/>
      <c r="K41" s="45">
        <f t="shared" si="20"/>
        <v>0</v>
      </c>
      <c r="L41" s="47">
        <f t="shared" si="21"/>
        <v>0</v>
      </c>
      <c r="M41" s="74">
        <f t="shared" si="22"/>
        <v>0</v>
      </c>
      <c r="N41" s="68">
        <f t="shared" si="23"/>
        <v>-144</v>
      </c>
      <c r="P41" s="55"/>
      <c r="R41" s="43">
        <f t="shared" si="24"/>
        <v>123</v>
      </c>
    </row>
    <row r="42" spans="1:18" ht="19.5">
      <c r="A42" s="56"/>
      <c r="B42" s="53"/>
      <c r="C42" s="45"/>
      <c r="D42" s="54"/>
      <c r="E42" s="44"/>
      <c r="F42" s="44"/>
      <c r="G42" s="45">
        <f t="shared" si="18"/>
        <v>0</v>
      </c>
      <c r="H42" s="46">
        <f t="shared" si="19"/>
        <v>0</v>
      </c>
      <c r="I42" s="44"/>
      <c r="J42" s="45"/>
      <c r="K42" s="45">
        <f t="shared" si="20"/>
        <v>0</v>
      </c>
      <c r="L42" s="47">
        <f t="shared" si="21"/>
        <v>0</v>
      </c>
      <c r="M42" s="74">
        <f t="shared" si="22"/>
        <v>0</v>
      </c>
      <c r="N42" s="68">
        <f t="shared" si="23"/>
        <v>-144</v>
      </c>
      <c r="P42" s="55"/>
      <c r="R42" s="43">
        <f t="shared" si="24"/>
        <v>123</v>
      </c>
    </row>
    <row r="43" spans="1:18" ht="19.5">
      <c r="A43" s="56"/>
      <c r="B43" s="53"/>
      <c r="C43" s="45"/>
      <c r="D43" s="54"/>
      <c r="E43" s="44"/>
      <c r="F43" s="44"/>
      <c r="G43" s="45">
        <f t="shared" si="18"/>
        <v>0</v>
      </c>
      <c r="H43" s="46">
        <f t="shared" si="19"/>
        <v>0</v>
      </c>
      <c r="I43" s="44"/>
      <c r="J43" s="45"/>
      <c r="K43" s="45">
        <f t="shared" si="20"/>
        <v>0</v>
      </c>
      <c r="L43" s="47">
        <f t="shared" si="21"/>
        <v>0</v>
      </c>
      <c r="M43" s="74">
        <f t="shared" si="22"/>
        <v>0</v>
      </c>
      <c r="N43" s="68">
        <f t="shared" si="23"/>
        <v>-144</v>
      </c>
      <c r="P43" s="55"/>
      <c r="R43" s="43">
        <f t="shared" si="24"/>
        <v>123</v>
      </c>
    </row>
    <row r="44" spans="1:18" ht="19.5">
      <c r="A44" s="56"/>
      <c r="B44" s="53"/>
      <c r="C44" s="45"/>
      <c r="D44" s="54"/>
      <c r="E44" s="44"/>
      <c r="F44" s="44"/>
      <c r="G44" s="45">
        <f t="shared" si="18"/>
        <v>0</v>
      </c>
      <c r="H44" s="46">
        <f t="shared" si="19"/>
        <v>0</v>
      </c>
      <c r="I44" s="44"/>
      <c r="J44" s="45"/>
      <c r="K44" s="45">
        <f t="shared" si="20"/>
        <v>0</v>
      </c>
      <c r="L44" s="47">
        <f t="shared" si="21"/>
        <v>0</v>
      </c>
      <c r="M44" s="74">
        <f t="shared" si="22"/>
        <v>0</v>
      </c>
      <c r="N44" s="68">
        <f t="shared" si="23"/>
        <v>-144</v>
      </c>
      <c r="P44" s="55"/>
      <c r="R44" s="43">
        <f t="shared" si="24"/>
        <v>123</v>
      </c>
    </row>
    <row r="45" spans="1:18" ht="19.5">
      <c r="A45" s="56"/>
      <c r="B45" s="53"/>
      <c r="C45" s="45"/>
      <c r="D45" s="54"/>
      <c r="E45" s="44"/>
      <c r="F45" s="44"/>
      <c r="G45" s="45">
        <f t="shared" si="18"/>
        <v>0</v>
      </c>
      <c r="H45" s="46">
        <f t="shared" si="19"/>
        <v>0</v>
      </c>
      <c r="I45" s="44"/>
      <c r="J45" s="45"/>
      <c r="K45" s="45">
        <f t="shared" si="20"/>
        <v>0</v>
      </c>
      <c r="L45" s="47">
        <f t="shared" si="21"/>
        <v>0</v>
      </c>
      <c r="M45" s="74">
        <f t="shared" si="22"/>
        <v>0</v>
      </c>
      <c r="N45" s="68">
        <f t="shared" si="23"/>
        <v>-144</v>
      </c>
      <c r="P45" s="55"/>
      <c r="R45" s="43">
        <f t="shared" si="24"/>
        <v>123</v>
      </c>
    </row>
    <row r="46" spans="1:18" ht="19.5">
      <c r="A46" s="56"/>
      <c r="B46" s="53"/>
      <c r="C46" s="45"/>
      <c r="D46" s="54"/>
      <c r="E46" s="44"/>
      <c r="F46" s="44"/>
      <c r="G46" s="45">
        <f t="shared" si="18"/>
        <v>0</v>
      </c>
      <c r="H46" s="46">
        <f t="shared" si="19"/>
        <v>0</v>
      </c>
      <c r="I46" s="44"/>
      <c r="J46" s="45"/>
      <c r="K46" s="45">
        <f t="shared" si="20"/>
        <v>0</v>
      </c>
      <c r="L46" s="47">
        <f t="shared" si="21"/>
        <v>0</v>
      </c>
      <c r="M46" s="74">
        <f t="shared" si="22"/>
        <v>0</v>
      </c>
      <c r="N46" s="68">
        <f t="shared" si="23"/>
        <v>-144</v>
      </c>
      <c r="P46" s="55"/>
      <c r="R46" s="43">
        <f t="shared" si="24"/>
        <v>123</v>
      </c>
    </row>
    <row r="47" spans="1:18" ht="19.5">
      <c r="A47" s="56"/>
      <c r="B47" s="53"/>
      <c r="C47" s="45"/>
      <c r="D47" s="54"/>
      <c r="E47" s="44"/>
      <c r="F47" s="44"/>
      <c r="G47" s="45">
        <f t="shared" si="18"/>
        <v>0</v>
      </c>
      <c r="H47" s="46">
        <f t="shared" si="19"/>
        <v>0</v>
      </c>
      <c r="I47" s="44"/>
      <c r="J47" s="45"/>
      <c r="K47" s="45">
        <f t="shared" si="20"/>
        <v>0</v>
      </c>
      <c r="L47" s="47">
        <f t="shared" si="21"/>
        <v>0</v>
      </c>
      <c r="M47" s="74">
        <f t="shared" si="22"/>
        <v>0</v>
      </c>
      <c r="N47" s="68">
        <f t="shared" si="23"/>
        <v>-144</v>
      </c>
      <c r="P47" s="55"/>
      <c r="R47" s="43">
        <f t="shared" si="24"/>
        <v>123</v>
      </c>
    </row>
    <row r="48" spans="1:18" ht="19.5">
      <c r="A48" s="56"/>
      <c r="B48" s="53"/>
      <c r="C48" s="45"/>
      <c r="D48" s="54"/>
      <c r="E48" s="44"/>
      <c r="F48" s="44"/>
      <c r="G48" s="45">
        <f t="shared" si="18"/>
        <v>0</v>
      </c>
      <c r="H48" s="46">
        <f t="shared" si="19"/>
        <v>0</v>
      </c>
      <c r="I48" s="44"/>
      <c r="J48" s="45"/>
      <c r="K48" s="45">
        <f t="shared" si="20"/>
        <v>0</v>
      </c>
      <c r="L48" s="47">
        <f t="shared" si="21"/>
        <v>0</v>
      </c>
      <c r="M48" s="74">
        <f t="shared" si="22"/>
        <v>0</v>
      </c>
      <c r="N48" s="68">
        <f t="shared" si="23"/>
        <v>-144</v>
      </c>
      <c r="P48" s="55"/>
      <c r="R48" s="43">
        <f t="shared" si="24"/>
        <v>123</v>
      </c>
    </row>
    <row r="49" spans="1:18" ht="19.5">
      <c r="A49" s="56"/>
      <c r="B49" s="53"/>
      <c r="C49" s="45"/>
      <c r="D49" s="54"/>
      <c r="E49" s="44"/>
      <c r="F49" s="44"/>
      <c r="G49" s="45">
        <f t="shared" si="18"/>
        <v>0</v>
      </c>
      <c r="H49" s="46">
        <f t="shared" si="19"/>
        <v>0</v>
      </c>
      <c r="I49" s="44"/>
      <c r="J49" s="45"/>
      <c r="K49" s="45">
        <f t="shared" si="20"/>
        <v>0</v>
      </c>
      <c r="L49" s="47">
        <f t="shared" si="21"/>
        <v>0</v>
      </c>
      <c r="M49" s="74">
        <f t="shared" si="22"/>
        <v>0</v>
      </c>
      <c r="N49" s="68">
        <f t="shared" si="23"/>
        <v>-144</v>
      </c>
      <c r="P49" s="55"/>
      <c r="R49" s="43">
        <f t="shared" si="24"/>
        <v>123</v>
      </c>
    </row>
    <row r="50" spans="1:18" ht="19.5">
      <c r="A50" s="56"/>
      <c r="B50" s="53"/>
      <c r="C50" s="45"/>
      <c r="D50" s="54"/>
      <c r="E50" s="44"/>
      <c r="F50" s="44"/>
      <c r="G50" s="45">
        <f t="shared" si="18"/>
        <v>0</v>
      </c>
      <c r="H50" s="46">
        <f t="shared" si="19"/>
        <v>0</v>
      </c>
      <c r="I50" s="44"/>
      <c r="J50" s="45"/>
      <c r="K50" s="45">
        <f t="shared" si="20"/>
        <v>0</v>
      </c>
      <c r="L50" s="47">
        <f t="shared" si="21"/>
        <v>0</v>
      </c>
      <c r="M50" s="74">
        <f t="shared" si="22"/>
        <v>0</v>
      </c>
      <c r="N50" s="68">
        <f t="shared" si="23"/>
        <v>-144</v>
      </c>
      <c r="P50" s="55"/>
      <c r="R50" s="43">
        <f t="shared" si="24"/>
        <v>123</v>
      </c>
    </row>
    <row r="51" spans="1:18" ht="19.5">
      <c r="A51" s="56"/>
      <c r="B51" s="53"/>
      <c r="C51" s="45"/>
      <c r="D51" s="54"/>
      <c r="E51" s="44"/>
      <c r="F51" s="44"/>
      <c r="G51" s="45">
        <f t="shared" si="18"/>
        <v>0</v>
      </c>
      <c r="H51" s="46">
        <f t="shared" si="19"/>
        <v>0</v>
      </c>
      <c r="I51" s="44"/>
      <c r="J51" s="45"/>
      <c r="K51" s="45">
        <f t="shared" si="20"/>
        <v>0</v>
      </c>
      <c r="L51" s="47">
        <f t="shared" si="21"/>
        <v>0</v>
      </c>
      <c r="M51" s="74">
        <f t="shared" si="22"/>
        <v>0</v>
      </c>
      <c r="N51" s="68">
        <f t="shared" si="23"/>
        <v>-144</v>
      </c>
      <c r="P51" s="55"/>
      <c r="R51" s="43">
        <f t="shared" si="24"/>
        <v>123</v>
      </c>
    </row>
    <row r="52" spans="1:18" ht="19.5">
      <c r="A52" s="56"/>
      <c r="B52" s="53"/>
      <c r="C52" s="45"/>
      <c r="D52" s="54"/>
      <c r="E52" s="44"/>
      <c r="F52" s="44"/>
      <c r="G52" s="45">
        <f t="shared" si="18"/>
        <v>0</v>
      </c>
      <c r="H52" s="46">
        <f t="shared" si="19"/>
        <v>0</v>
      </c>
      <c r="I52" s="44"/>
      <c r="J52" s="45"/>
      <c r="K52" s="45">
        <f t="shared" si="20"/>
        <v>0</v>
      </c>
      <c r="L52" s="47">
        <f t="shared" si="21"/>
        <v>0</v>
      </c>
      <c r="M52" s="74">
        <f t="shared" si="22"/>
        <v>0</v>
      </c>
      <c r="N52" s="68">
        <f t="shared" si="23"/>
        <v>-144</v>
      </c>
      <c r="P52" s="55"/>
      <c r="R52" s="43">
        <f t="shared" si="24"/>
        <v>123</v>
      </c>
    </row>
    <row r="53" spans="1:18" ht="19.5">
      <c r="A53" s="56"/>
      <c r="B53" s="53"/>
      <c r="C53" s="45"/>
      <c r="D53" s="54"/>
      <c r="E53" s="44"/>
      <c r="F53" s="44"/>
      <c r="G53" s="45">
        <f t="shared" si="18"/>
        <v>0</v>
      </c>
      <c r="H53" s="46">
        <f t="shared" si="19"/>
        <v>0</v>
      </c>
      <c r="I53" s="44"/>
      <c r="J53" s="45"/>
      <c r="K53" s="45">
        <f t="shared" si="20"/>
        <v>0</v>
      </c>
      <c r="L53" s="47">
        <f t="shared" si="21"/>
        <v>0</v>
      </c>
      <c r="M53" s="74">
        <f t="shared" si="22"/>
        <v>0</v>
      </c>
      <c r="N53" s="68">
        <f t="shared" si="23"/>
        <v>-144</v>
      </c>
      <c r="P53" s="55"/>
      <c r="R53" s="43">
        <f t="shared" si="24"/>
        <v>123</v>
      </c>
    </row>
    <row r="54" spans="1:18" ht="19.5">
      <c r="A54" s="56"/>
      <c r="B54" s="53"/>
      <c r="C54" s="45"/>
      <c r="D54" s="54"/>
      <c r="E54" s="44"/>
      <c r="F54" s="44"/>
      <c r="G54" s="45">
        <f t="shared" si="18"/>
        <v>0</v>
      </c>
      <c r="H54" s="46">
        <f t="shared" si="19"/>
        <v>0</v>
      </c>
      <c r="I54" s="44"/>
      <c r="J54" s="45"/>
      <c r="K54" s="45">
        <f t="shared" si="20"/>
        <v>0</v>
      </c>
      <c r="L54" s="47">
        <f t="shared" si="21"/>
        <v>0</v>
      </c>
      <c r="M54" s="74">
        <f t="shared" si="22"/>
        <v>0</v>
      </c>
      <c r="N54" s="68">
        <f t="shared" si="23"/>
        <v>-144</v>
      </c>
      <c r="P54" s="55"/>
      <c r="R54" s="43">
        <f t="shared" si="24"/>
        <v>123</v>
      </c>
    </row>
    <row r="55" spans="1:18" ht="19.5">
      <c r="A55" s="56"/>
      <c r="B55" s="53"/>
      <c r="C55" s="45"/>
      <c r="D55" s="54"/>
      <c r="E55" s="44"/>
      <c r="F55" s="44"/>
      <c r="G55" s="45">
        <f t="shared" si="18"/>
        <v>0</v>
      </c>
      <c r="H55" s="46">
        <f t="shared" si="19"/>
        <v>0</v>
      </c>
      <c r="I55" s="44"/>
      <c r="J55" s="45"/>
      <c r="K55" s="45">
        <f t="shared" si="20"/>
        <v>0</v>
      </c>
      <c r="L55" s="47">
        <f t="shared" si="21"/>
        <v>0</v>
      </c>
      <c r="M55" s="74">
        <f t="shared" si="22"/>
        <v>0</v>
      </c>
      <c r="N55" s="68">
        <f t="shared" si="23"/>
        <v>-144</v>
      </c>
      <c r="P55" s="55"/>
      <c r="R55" s="43">
        <f t="shared" si="24"/>
        <v>123</v>
      </c>
    </row>
    <row r="56" spans="1:18" ht="19.5">
      <c r="A56" s="56"/>
      <c r="B56" s="53"/>
      <c r="C56" s="45"/>
      <c r="D56" s="54"/>
      <c r="E56" s="44"/>
      <c r="F56" s="44"/>
      <c r="G56" s="45">
        <f t="shared" si="18"/>
        <v>0</v>
      </c>
      <c r="H56" s="46">
        <f t="shared" si="19"/>
        <v>0</v>
      </c>
      <c r="I56" s="44"/>
      <c r="J56" s="45"/>
      <c r="K56" s="45">
        <f t="shared" si="20"/>
        <v>0</v>
      </c>
      <c r="L56" s="47">
        <f t="shared" si="21"/>
        <v>0</v>
      </c>
      <c r="M56" s="74">
        <f t="shared" si="22"/>
        <v>0</v>
      </c>
      <c r="N56" s="68">
        <f t="shared" si="23"/>
        <v>-144</v>
      </c>
      <c r="P56" s="55"/>
      <c r="R56" s="43">
        <f t="shared" si="24"/>
        <v>123</v>
      </c>
    </row>
    <row r="57" spans="1:18" ht="19.5">
      <c r="A57" s="56"/>
      <c r="B57" s="53"/>
      <c r="C57" s="45"/>
      <c r="D57" s="54"/>
      <c r="E57" s="44"/>
      <c r="F57" s="44"/>
      <c r="G57" s="45">
        <f t="shared" si="18"/>
        <v>0</v>
      </c>
      <c r="H57" s="46">
        <f t="shared" si="19"/>
        <v>0</v>
      </c>
      <c r="I57" s="44"/>
      <c r="J57" s="45"/>
      <c r="K57" s="45">
        <f t="shared" si="20"/>
        <v>0</v>
      </c>
      <c r="L57" s="47">
        <f t="shared" si="21"/>
        <v>0</v>
      </c>
      <c r="M57" s="74">
        <f t="shared" si="22"/>
        <v>0</v>
      </c>
      <c r="N57" s="68">
        <f t="shared" si="23"/>
        <v>-144</v>
      </c>
      <c r="P57" s="55"/>
      <c r="R57" s="43">
        <f t="shared" si="24"/>
        <v>123</v>
      </c>
    </row>
    <row r="58" spans="1:18" ht="19.5">
      <c r="A58" s="56"/>
      <c r="B58" s="53"/>
      <c r="C58" s="45"/>
      <c r="D58" s="54"/>
      <c r="E58" s="44"/>
      <c r="F58" s="44"/>
      <c r="G58" s="45">
        <f t="shared" si="18"/>
        <v>0</v>
      </c>
      <c r="H58" s="46">
        <f t="shared" si="19"/>
        <v>0</v>
      </c>
      <c r="I58" s="44"/>
      <c r="J58" s="45"/>
      <c r="K58" s="45">
        <f t="shared" si="20"/>
        <v>0</v>
      </c>
      <c r="L58" s="47">
        <f t="shared" si="21"/>
        <v>0</v>
      </c>
      <c r="M58" s="74">
        <f t="shared" si="22"/>
        <v>0</v>
      </c>
      <c r="N58" s="68">
        <f t="shared" si="23"/>
        <v>-144</v>
      </c>
      <c r="P58" s="55"/>
      <c r="R58" s="43">
        <f t="shared" si="24"/>
        <v>123</v>
      </c>
    </row>
    <row r="59" spans="1:18" ht="19.5">
      <c r="A59" s="56"/>
      <c r="B59" s="53"/>
      <c r="C59" s="45"/>
      <c r="D59" s="54"/>
      <c r="E59" s="44"/>
      <c r="F59" s="44"/>
      <c r="G59" s="45">
        <f t="shared" si="18"/>
        <v>0</v>
      </c>
      <c r="H59" s="46">
        <f t="shared" si="19"/>
        <v>0</v>
      </c>
      <c r="I59" s="44"/>
      <c r="J59" s="45"/>
      <c r="K59" s="45">
        <f t="shared" si="20"/>
        <v>0</v>
      </c>
      <c r="L59" s="47">
        <f t="shared" si="21"/>
        <v>0</v>
      </c>
      <c r="M59" s="74">
        <f t="shared" si="22"/>
        <v>0</v>
      </c>
      <c r="N59" s="68">
        <f t="shared" si="23"/>
        <v>-144</v>
      </c>
      <c r="P59" s="55"/>
      <c r="R59" s="43">
        <f t="shared" si="24"/>
        <v>123</v>
      </c>
    </row>
    <row r="60" spans="1:18" ht="19.5">
      <c r="A60" s="56"/>
      <c r="B60" s="53"/>
      <c r="C60" s="45"/>
      <c r="D60" s="54"/>
      <c r="E60" s="44"/>
      <c r="F60" s="44"/>
      <c r="G60" s="45">
        <f t="shared" si="18"/>
        <v>0</v>
      </c>
      <c r="H60" s="46">
        <f t="shared" si="19"/>
        <v>0</v>
      </c>
      <c r="I60" s="44"/>
      <c r="J60" s="45"/>
      <c r="K60" s="45">
        <f t="shared" si="20"/>
        <v>0</v>
      </c>
      <c r="L60" s="47">
        <f t="shared" si="21"/>
        <v>0</v>
      </c>
      <c r="M60" s="74">
        <f t="shared" si="22"/>
        <v>0</v>
      </c>
      <c r="N60" s="68">
        <f t="shared" si="23"/>
        <v>-144</v>
      </c>
      <c r="P60" s="55"/>
      <c r="R60" s="43">
        <f t="shared" si="24"/>
        <v>123</v>
      </c>
    </row>
    <row r="61" spans="1:18" ht="19.5">
      <c r="A61" s="56"/>
      <c r="B61" s="53"/>
      <c r="C61" s="45"/>
      <c r="D61" s="54"/>
      <c r="E61" s="44"/>
      <c r="F61" s="44"/>
      <c r="G61" s="45">
        <f t="shared" si="18"/>
        <v>0</v>
      </c>
      <c r="H61" s="46">
        <f t="shared" si="19"/>
        <v>0</v>
      </c>
      <c r="I61" s="44"/>
      <c r="J61" s="45"/>
      <c r="K61" s="45">
        <f t="shared" si="20"/>
        <v>0</v>
      </c>
      <c r="L61" s="47">
        <f t="shared" si="21"/>
        <v>0</v>
      </c>
      <c r="M61" s="74">
        <f t="shared" si="22"/>
        <v>0</v>
      </c>
      <c r="N61" s="68">
        <f t="shared" si="23"/>
        <v>-144</v>
      </c>
      <c r="P61" s="55"/>
      <c r="R61" s="43">
        <f t="shared" si="24"/>
        <v>123</v>
      </c>
    </row>
    <row r="62" spans="1:18" ht="19.5">
      <c r="A62" s="56"/>
      <c r="B62" s="53"/>
      <c r="C62" s="45"/>
      <c r="D62" s="54"/>
      <c r="E62" s="44"/>
      <c r="F62" s="44"/>
      <c r="G62" s="45">
        <f t="shared" si="18"/>
        <v>0</v>
      </c>
      <c r="H62" s="46">
        <f t="shared" si="19"/>
        <v>0</v>
      </c>
      <c r="I62" s="44"/>
      <c r="J62" s="45"/>
      <c r="K62" s="45">
        <f t="shared" si="20"/>
        <v>0</v>
      </c>
      <c r="L62" s="47">
        <f t="shared" si="21"/>
        <v>0</v>
      </c>
      <c r="M62" s="74">
        <f t="shared" si="22"/>
        <v>0</v>
      </c>
      <c r="N62" s="68">
        <f t="shared" si="23"/>
        <v>-144</v>
      </c>
      <c r="P62" s="55"/>
      <c r="R62" s="43">
        <f t="shared" si="24"/>
        <v>123</v>
      </c>
    </row>
    <row r="63" spans="1:18" ht="19.5">
      <c r="A63" s="56"/>
      <c r="B63" s="53"/>
      <c r="C63" s="45"/>
      <c r="D63" s="54"/>
      <c r="E63" s="44"/>
      <c r="F63" s="44"/>
      <c r="G63" s="45">
        <f t="shared" si="18"/>
        <v>0</v>
      </c>
      <c r="H63" s="46">
        <f t="shared" si="19"/>
        <v>0</v>
      </c>
      <c r="I63" s="44"/>
      <c r="J63" s="45"/>
      <c r="K63" s="45">
        <f t="shared" si="20"/>
        <v>0</v>
      </c>
      <c r="L63" s="47">
        <f t="shared" si="21"/>
        <v>0</v>
      </c>
      <c r="M63" s="74">
        <f t="shared" si="22"/>
        <v>0</v>
      </c>
      <c r="N63" s="68">
        <f t="shared" si="23"/>
        <v>-144</v>
      </c>
      <c r="P63" s="55"/>
      <c r="R63" s="43">
        <f t="shared" si="24"/>
        <v>123</v>
      </c>
    </row>
    <row r="64" spans="1:18" ht="19.5">
      <c r="A64" s="56"/>
      <c r="B64" s="53"/>
      <c r="C64" s="45"/>
      <c r="D64" s="54"/>
      <c r="E64" s="44"/>
      <c r="F64" s="44"/>
      <c r="G64" s="45">
        <f t="shared" si="18"/>
        <v>0</v>
      </c>
      <c r="H64" s="46">
        <f t="shared" si="19"/>
        <v>0</v>
      </c>
      <c r="I64" s="44"/>
      <c r="J64" s="45"/>
      <c r="K64" s="45">
        <f t="shared" si="20"/>
        <v>0</v>
      </c>
      <c r="L64" s="47">
        <f t="shared" si="21"/>
        <v>0</v>
      </c>
      <c r="M64" s="74">
        <f t="shared" si="22"/>
        <v>0</v>
      </c>
      <c r="N64" s="68">
        <f t="shared" si="23"/>
        <v>-144</v>
      </c>
      <c r="P64" s="55"/>
      <c r="R64" s="43">
        <f t="shared" si="24"/>
        <v>123</v>
      </c>
    </row>
    <row r="65" spans="1:18" ht="19.5">
      <c r="A65" s="56"/>
      <c r="B65" s="53"/>
      <c r="C65" s="45"/>
      <c r="D65" s="54"/>
      <c r="E65" s="44"/>
      <c r="F65" s="44"/>
      <c r="G65" s="45">
        <f t="shared" si="18"/>
        <v>0</v>
      </c>
      <c r="H65" s="46">
        <f t="shared" si="19"/>
        <v>0</v>
      </c>
      <c r="I65" s="44"/>
      <c r="J65" s="45"/>
      <c r="K65" s="45">
        <f t="shared" si="20"/>
        <v>0</v>
      </c>
      <c r="L65" s="47">
        <f t="shared" si="21"/>
        <v>0</v>
      </c>
      <c r="M65" s="74">
        <f t="shared" si="22"/>
        <v>0</v>
      </c>
      <c r="N65" s="68">
        <f t="shared" si="23"/>
        <v>-144</v>
      </c>
      <c r="P65" s="55"/>
      <c r="R65" s="43">
        <f t="shared" si="24"/>
        <v>123</v>
      </c>
    </row>
    <row r="66" spans="1:18" ht="19.5">
      <c r="A66" s="56"/>
      <c r="B66" s="53"/>
      <c r="C66" s="45"/>
      <c r="D66" s="54"/>
      <c r="E66" s="44"/>
      <c r="F66" s="44"/>
      <c r="G66" s="45">
        <f t="shared" si="18"/>
        <v>0</v>
      </c>
      <c r="H66" s="46">
        <f t="shared" si="19"/>
        <v>0</v>
      </c>
      <c r="I66" s="44"/>
      <c r="J66" s="45"/>
      <c r="K66" s="45">
        <f t="shared" si="20"/>
        <v>0</v>
      </c>
      <c r="L66" s="47">
        <f t="shared" si="21"/>
        <v>0</v>
      </c>
      <c r="M66" s="74">
        <f t="shared" si="22"/>
        <v>0</v>
      </c>
      <c r="N66" s="68">
        <f t="shared" si="23"/>
        <v>-144</v>
      </c>
      <c r="P66" s="55"/>
      <c r="R66" s="43">
        <f t="shared" si="24"/>
        <v>123</v>
      </c>
    </row>
    <row r="67" spans="1:18" ht="19.5">
      <c r="A67" s="56"/>
      <c r="B67" s="53"/>
      <c r="C67" s="45"/>
      <c r="D67" s="54"/>
      <c r="E67" s="44"/>
      <c r="F67" s="44"/>
      <c r="G67" s="45">
        <f t="shared" si="18"/>
        <v>0</v>
      </c>
      <c r="H67" s="46">
        <f t="shared" si="19"/>
        <v>0</v>
      </c>
      <c r="I67" s="44"/>
      <c r="J67" s="45"/>
      <c r="K67" s="45">
        <f t="shared" si="20"/>
        <v>0</v>
      </c>
      <c r="L67" s="47">
        <f t="shared" si="21"/>
        <v>0</v>
      </c>
      <c r="M67" s="74">
        <f t="shared" si="22"/>
        <v>0</v>
      </c>
      <c r="N67" s="68">
        <f t="shared" si="23"/>
        <v>-144</v>
      </c>
      <c r="P67" s="55"/>
      <c r="R67" s="43">
        <f t="shared" si="24"/>
        <v>123</v>
      </c>
    </row>
    <row r="68" spans="1:18" ht="19.5">
      <c r="A68" s="56"/>
      <c r="B68" s="53"/>
      <c r="C68" s="45"/>
      <c r="D68" s="54"/>
      <c r="E68" s="44"/>
      <c r="F68" s="44"/>
      <c r="G68" s="45">
        <f t="shared" si="18"/>
        <v>0</v>
      </c>
      <c r="H68" s="46">
        <f t="shared" si="19"/>
        <v>0</v>
      </c>
      <c r="I68" s="44"/>
      <c r="J68" s="45"/>
      <c r="K68" s="45">
        <f t="shared" si="20"/>
        <v>0</v>
      </c>
      <c r="L68" s="47">
        <f t="shared" si="21"/>
        <v>0</v>
      </c>
      <c r="M68" s="74">
        <f t="shared" si="22"/>
        <v>0</v>
      </c>
      <c r="N68" s="68">
        <f t="shared" si="23"/>
        <v>-144</v>
      </c>
      <c r="P68" s="55"/>
      <c r="R68" s="43">
        <f t="shared" si="24"/>
        <v>123</v>
      </c>
    </row>
    <row r="69" spans="1:18" ht="19.5">
      <c r="A69" s="56"/>
      <c r="B69" s="53"/>
      <c r="C69" s="45"/>
      <c r="D69" s="54"/>
      <c r="E69" s="44"/>
      <c r="F69" s="44"/>
      <c r="G69" s="45">
        <f t="shared" si="18"/>
        <v>0</v>
      </c>
      <c r="H69" s="46">
        <f t="shared" si="19"/>
        <v>0</v>
      </c>
      <c r="I69" s="44"/>
      <c r="J69" s="45"/>
      <c r="K69" s="45">
        <f t="shared" si="20"/>
        <v>0</v>
      </c>
      <c r="L69" s="47">
        <f t="shared" si="21"/>
        <v>0</v>
      </c>
      <c r="M69" s="74">
        <f t="shared" si="22"/>
        <v>0</v>
      </c>
      <c r="N69" s="68">
        <f t="shared" si="23"/>
        <v>-144</v>
      </c>
      <c r="P69" s="55"/>
      <c r="R69" s="43">
        <f t="shared" si="24"/>
        <v>123</v>
      </c>
    </row>
    <row r="70" spans="1:18" ht="19.5">
      <c r="A70" s="56"/>
      <c r="B70" s="53"/>
      <c r="C70" s="45"/>
      <c r="D70" s="54"/>
      <c r="E70" s="44"/>
      <c r="F70" s="44"/>
      <c r="G70" s="45">
        <f t="shared" si="18"/>
        <v>0</v>
      </c>
      <c r="H70" s="46">
        <f t="shared" si="19"/>
        <v>0</v>
      </c>
      <c r="I70" s="44"/>
      <c r="J70" s="45"/>
      <c r="K70" s="45">
        <f t="shared" si="20"/>
        <v>0</v>
      </c>
      <c r="L70" s="47">
        <f t="shared" si="21"/>
        <v>0</v>
      </c>
      <c r="M70" s="74">
        <f t="shared" si="22"/>
        <v>0</v>
      </c>
      <c r="N70" s="68">
        <f t="shared" si="23"/>
        <v>-144</v>
      </c>
      <c r="P70" s="55"/>
      <c r="R70" s="43">
        <f t="shared" si="24"/>
        <v>123</v>
      </c>
    </row>
    <row r="71" spans="1:18" ht="19.5">
      <c r="A71" s="56"/>
      <c r="B71" s="53"/>
      <c r="C71" s="45"/>
      <c r="D71" s="54"/>
      <c r="E71" s="44"/>
      <c r="F71" s="44"/>
      <c r="G71" s="45">
        <f t="shared" si="18"/>
        <v>0</v>
      </c>
      <c r="H71" s="46">
        <f t="shared" si="19"/>
        <v>0</v>
      </c>
      <c r="I71" s="44"/>
      <c r="J71" s="45"/>
      <c r="K71" s="45">
        <f t="shared" si="20"/>
        <v>0</v>
      </c>
      <c r="L71" s="47">
        <f t="shared" si="21"/>
        <v>0</v>
      </c>
      <c r="M71" s="74">
        <f t="shared" si="22"/>
        <v>0</v>
      </c>
      <c r="N71" s="68">
        <f t="shared" si="23"/>
        <v>-144</v>
      </c>
      <c r="P71" s="55"/>
      <c r="R71" s="43">
        <f t="shared" si="24"/>
        <v>123</v>
      </c>
    </row>
    <row r="72" spans="1:18" ht="19.5">
      <c r="A72" s="56"/>
      <c r="B72" s="53"/>
      <c r="C72" s="45"/>
      <c r="D72" s="54"/>
      <c r="E72" s="44"/>
      <c r="F72" s="44"/>
      <c r="G72" s="45">
        <f t="shared" si="18"/>
        <v>0</v>
      </c>
      <c r="H72" s="46">
        <f t="shared" si="19"/>
        <v>0</v>
      </c>
      <c r="I72" s="44"/>
      <c r="J72" s="45"/>
      <c r="K72" s="45">
        <f t="shared" si="20"/>
        <v>0</v>
      </c>
      <c r="L72" s="47">
        <f t="shared" si="21"/>
        <v>0</v>
      </c>
      <c r="M72" s="74">
        <f t="shared" si="22"/>
        <v>0</v>
      </c>
      <c r="N72" s="68">
        <f t="shared" si="23"/>
        <v>-144</v>
      </c>
      <c r="P72" s="55"/>
      <c r="R72" s="43">
        <f t="shared" si="24"/>
        <v>123</v>
      </c>
    </row>
    <row r="73" spans="1:18" ht="19.5">
      <c r="A73" s="56"/>
      <c r="B73" s="53"/>
      <c r="C73" s="45"/>
      <c r="D73" s="54"/>
      <c r="E73" s="44"/>
      <c r="F73" s="44"/>
      <c r="G73" s="45">
        <f t="shared" si="18"/>
        <v>0</v>
      </c>
      <c r="H73" s="46">
        <f t="shared" si="19"/>
        <v>0</v>
      </c>
      <c r="I73" s="44"/>
      <c r="J73" s="45"/>
      <c r="K73" s="45">
        <f t="shared" si="20"/>
        <v>0</v>
      </c>
      <c r="L73" s="47">
        <f t="shared" si="21"/>
        <v>0</v>
      </c>
      <c r="M73" s="74">
        <f t="shared" si="22"/>
        <v>0</v>
      </c>
      <c r="N73" s="68">
        <f t="shared" si="23"/>
        <v>-144</v>
      </c>
      <c r="P73" s="55"/>
      <c r="R73" s="43">
        <f t="shared" si="24"/>
        <v>123</v>
      </c>
    </row>
    <row r="74" spans="1:18" ht="19.5">
      <c r="A74" s="56"/>
      <c r="B74" s="53"/>
      <c r="C74" s="45"/>
      <c r="D74" s="54"/>
      <c r="E74" s="44"/>
      <c r="F74" s="44"/>
      <c r="G74" s="45">
        <f t="shared" si="18"/>
        <v>0</v>
      </c>
      <c r="H74" s="46">
        <f t="shared" si="19"/>
        <v>0</v>
      </c>
      <c r="I74" s="44"/>
      <c r="J74" s="45"/>
      <c r="K74" s="45">
        <f t="shared" si="20"/>
        <v>0</v>
      </c>
      <c r="L74" s="47">
        <f t="shared" si="21"/>
        <v>0</v>
      </c>
      <c r="M74" s="74">
        <f t="shared" si="22"/>
        <v>0</v>
      </c>
      <c r="N74" s="68">
        <f t="shared" si="23"/>
        <v>-144</v>
      </c>
      <c r="P74" s="55"/>
      <c r="R74" s="43">
        <f t="shared" si="24"/>
        <v>123</v>
      </c>
    </row>
    <row r="75" spans="1:18" ht="19.5">
      <c r="A75" s="56"/>
      <c r="B75" s="53"/>
      <c r="C75" s="45"/>
      <c r="D75" s="54"/>
      <c r="E75" s="44"/>
      <c r="F75" s="44"/>
      <c r="G75" s="45">
        <f t="shared" si="18"/>
        <v>0</v>
      </c>
      <c r="H75" s="46">
        <f t="shared" si="19"/>
        <v>0</v>
      </c>
      <c r="I75" s="44"/>
      <c r="J75" s="45"/>
      <c r="K75" s="45">
        <f t="shared" si="20"/>
        <v>0</v>
      </c>
      <c r="L75" s="47">
        <f t="shared" si="21"/>
        <v>0</v>
      </c>
      <c r="M75" s="74">
        <f t="shared" si="22"/>
        <v>0</v>
      </c>
      <c r="N75" s="68">
        <f t="shared" si="23"/>
        <v>-144</v>
      </c>
      <c r="P75" s="55"/>
      <c r="R75" s="43">
        <f t="shared" si="24"/>
        <v>123</v>
      </c>
    </row>
    <row r="76" spans="1:18" ht="19.5">
      <c r="A76" s="56"/>
      <c r="B76" s="53"/>
      <c r="C76" s="45"/>
      <c r="D76" s="54"/>
      <c r="E76" s="44"/>
      <c r="F76" s="44"/>
      <c r="G76" s="45">
        <f t="shared" si="18"/>
        <v>0</v>
      </c>
      <c r="H76" s="46">
        <f t="shared" si="19"/>
        <v>0</v>
      </c>
      <c r="I76" s="44"/>
      <c r="J76" s="45"/>
      <c r="K76" s="45">
        <f t="shared" si="20"/>
        <v>0</v>
      </c>
      <c r="L76" s="47">
        <f t="shared" si="21"/>
        <v>0</v>
      </c>
      <c r="M76" s="74">
        <f t="shared" si="22"/>
        <v>0</v>
      </c>
      <c r="N76" s="68">
        <f t="shared" si="23"/>
        <v>-144</v>
      </c>
      <c r="P76" s="55"/>
      <c r="R76" s="43">
        <f t="shared" si="24"/>
        <v>123</v>
      </c>
    </row>
    <row r="77" spans="1:18" ht="19.5">
      <c r="A77" s="56"/>
      <c r="B77" s="53"/>
      <c r="C77" s="45"/>
      <c r="D77" s="54"/>
      <c r="E77" s="44"/>
      <c r="F77" s="44"/>
      <c r="G77" s="45">
        <f t="shared" si="18"/>
        <v>0</v>
      </c>
      <c r="H77" s="46">
        <f t="shared" si="19"/>
        <v>0</v>
      </c>
      <c r="I77" s="44"/>
      <c r="J77" s="45"/>
      <c r="K77" s="45">
        <f t="shared" si="20"/>
        <v>0</v>
      </c>
      <c r="L77" s="47">
        <f t="shared" si="21"/>
        <v>0</v>
      </c>
      <c r="M77" s="74">
        <f t="shared" si="22"/>
        <v>0</v>
      </c>
      <c r="N77" s="68">
        <f t="shared" si="23"/>
        <v>-144</v>
      </c>
      <c r="P77" s="55"/>
      <c r="R77" s="43">
        <f t="shared" si="24"/>
        <v>123</v>
      </c>
    </row>
    <row r="78" spans="1:18" ht="19.5">
      <c r="A78" s="56"/>
      <c r="B78" s="53"/>
      <c r="C78" s="45"/>
      <c r="D78" s="54"/>
      <c r="E78" s="44"/>
      <c r="F78" s="44"/>
      <c r="G78" s="45">
        <f t="shared" si="18"/>
        <v>0</v>
      </c>
      <c r="H78" s="46">
        <f t="shared" si="19"/>
        <v>0</v>
      </c>
      <c r="I78" s="44"/>
      <c r="J78" s="45"/>
      <c r="K78" s="45">
        <f t="shared" si="20"/>
        <v>0</v>
      </c>
      <c r="L78" s="47">
        <f t="shared" si="21"/>
        <v>0</v>
      </c>
      <c r="M78" s="74">
        <f t="shared" si="22"/>
        <v>0</v>
      </c>
      <c r="N78" s="68">
        <f t="shared" si="23"/>
        <v>-144</v>
      </c>
      <c r="P78" s="55"/>
      <c r="R78" s="43">
        <f t="shared" si="24"/>
        <v>123</v>
      </c>
    </row>
    <row r="79" spans="1:18" ht="19.5">
      <c r="A79" s="56"/>
      <c r="B79" s="53"/>
      <c r="C79" s="45"/>
      <c r="D79" s="54"/>
      <c r="E79" s="44"/>
      <c r="F79" s="44"/>
      <c r="G79" s="45">
        <f t="shared" si="18"/>
        <v>0</v>
      </c>
      <c r="H79" s="46">
        <f t="shared" si="19"/>
        <v>0</v>
      </c>
      <c r="I79" s="44"/>
      <c r="J79" s="45"/>
      <c r="K79" s="45">
        <f t="shared" si="20"/>
        <v>0</v>
      </c>
      <c r="L79" s="47">
        <f t="shared" si="21"/>
        <v>0</v>
      </c>
      <c r="M79" s="74">
        <f t="shared" si="22"/>
        <v>0</v>
      </c>
      <c r="N79" s="68">
        <f t="shared" si="23"/>
        <v>-144</v>
      </c>
      <c r="P79" s="55"/>
      <c r="R79" s="43">
        <f t="shared" si="24"/>
        <v>123</v>
      </c>
    </row>
    <row r="80" spans="1:18" ht="19.5">
      <c r="A80" s="56"/>
      <c r="B80" s="53"/>
      <c r="C80" s="45"/>
      <c r="D80" s="54"/>
      <c r="E80" s="44"/>
      <c r="F80" s="44"/>
      <c r="G80" s="45">
        <f t="shared" si="18"/>
        <v>0</v>
      </c>
      <c r="H80" s="46">
        <f t="shared" si="19"/>
        <v>0</v>
      </c>
      <c r="I80" s="44"/>
      <c r="J80" s="45"/>
      <c r="K80" s="45">
        <f t="shared" si="20"/>
        <v>0</v>
      </c>
      <c r="L80" s="47">
        <f t="shared" si="21"/>
        <v>0</v>
      </c>
      <c r="M80" s="74">
        <f t="shared" si="22"/>
        <v>0</v>
      </c>
      <c r="N80" s="68">
        <f t="shared" si="23"/>
        <v>-144</v>
      </c>
      <c r="P80" s="55"/>
      <c r="R80" s="43">
        <f t="shared" si="24"/>
        <v>123</v>
      </c>
    </row>
    <row r="81" spans="1:18" ht="19.5">
      <c r="A81" s="56"/>
      <c r="B81" s="53"/>
      <c r="C81" s="45"/>
      <c r="D81" s="54"/>
      <c r="E81" s="44"/>
      <c r="F81" s="44"/>
      <c r="G81" s="45">
        <f t="shared" si="18"/>
        <v>0</v>
      </c>
      <c r="H81" s="46">
        <f t="shared" si="19"/>
        <v>0</v>
      </c>
      <c r="I81" s="44"/>
      <c r="J81" s="45"/>
      <c r="K81" s="45">
        <f t="shared" si="20"/>
        <v>0</v>
      </c>
      <c r="L81" s="47">
        <f t="shared" si="21"/>
        <v>0</v>
      </c>
      <c r="M81" s="74">
        <f t="shared" si="22"/>
        <v>0</v>
      </c>
      <c r="N81" s="68">
        <f t="shared" si="23"/>
        <v>-144</v>
      </c>
      <c r="P81" s="55"/>
      <c r="R81" s="43">
        <f t="shared" si="24"/>
        <v>123</v>
      </c>
    </row>
    <row r="82" spans="1:18" ht="19.5">
      <c r="A82" s="56"/>
      <c r="B82" s="53"/>
      <c r="C82" s="45"/>
      <c r="D82" s="54"/>
      <c r="E82" s="44"/>
      <c r="F82" s="44"/>
      <c r="G82" s="45">
        <f t="shared" ref="G82:G145" si="25">SUM(E82+F82)</f>
        <v>0</v>
      </c>
      <c r="H82" s="46">
        <f t="shared" ref="H82:H145" si="26">(G82-D82)</f>
        <v>0</v>
      </c>
      <c r="I82" s="44"/>
      <c r="J82" s="45"/>
      <c r="K82" s="45">
        <f t="shared" ref="K82:K145" si="27">SUM(I82:J82)</f>
        <v>0</v>
      </c>
      <c r="L82" s="47">
        <f t="shared" ref="L82:L145" si="28">+(K82-D82)</f>
        <v>0</v>
      </c>
      <c r="M82" s="74">
        <f t="shared" ref="M82:M145" si="29">G82+K82</f>
        <v>0</v>
      </c>
      <c r="N82" s="68">
        <f t="shared" ref="N82:N145" si="30">(M82-144)</f>
        <v>-144</v>
      </c>
      <c r="P82" s="55"/>
      <c r="R82" s="43">
        <f t="shared" ref="R82:R145" si="31" xml:space="preserve"> DATEDIF(P82,$R$7,"y")</f>
        <v>123</v>
      </c>
    </row>
    <row r="83" spans="1:18" ht="19.5">
      <c r="A83" s="56"/>
      <c r="B83" s="53"/>
      <c r="C83" s="45"/>
      <c r="D83" s="54"/>
      <c r="E83" s="44"/>
      <c r="F83" s="44"/>
      <c r="G83" s="45">
        <f t="shared" si="25"/>
        <v>0</v>
      </c>
      <c r="H83" s="46">
        <f t="shared" si="26"/>
        <v>0</v>
      </c>
      <c r="I83" s="44"/>
      <c r="J83" s="45"/>
      <c r="K83" s="45">
        <f t="shared" si="27"/>
        <v>0</v>
      </c>
      <c r="L83" s="47">
        <f t="shared" si="28"/>
        <v>0</v>
      </c>
      <c r="M83" s="74">
        <f t="shared" si="29"/>
        <v>0</v>
      </c>
      <c r="N83" s="68">
        <f t="shared" si="30"/>
        <v>-144</v>
      </c>
      <c r="P83" s="55"/>
      <c r="R83" s="43">
        <f t="shared" si="31"/>
        <v>123</v>
      </c>
    </row>
    <row r="84" spans="1:18" ht="19.5">
      <c r="A84" s="56"/>
      <c r="B84" s="53"/>
      <c r="C84" s="45"/>
      <c r="D84" s="54"/>
      <c r="E84" s="44"/>
      <c r="F84" s="44"/>
      <c r="G84" s="45">
        <f t="shared" si="25"/>
        <v>0</v>
      </c>
      <c r="H84" s="46">
        <f t="shared" si="26"/>
        <v>0</v>
      </c>
      <c r="I84" s="44"/>
      <c r="J84" s="45"/>
      <c r="K84" s="45">
        <f t="shared" si="27"/>
        <v>0</v>
      </c>
      <c r="L84" s="47">
        <f t="shared" si="28"/>
        <v>0</v>
      </c>
      <c r="M84" s="74">
        <f t="shared" si="29"/>
        <v>0</v>
      </c>
      <c r="N84" s="68">
        <f t="shared" si="30"/>
        <v>-144</v>
      </c>
      <c r="P84" s="55"/>
      <c r="R84" s="43">
        <f t="shared" si="31"/>
        <v>123</v>
      </c>
    </row>
    <row r="85" spans="1:18" ht="19.5">
      <c r="A85" s="56"/>
      <c r="B85" s="53"/>
      <c r="C85" s="45"/>
      <c r="D85" s="54"/>
      <c r="E85" s="44"/>
      <c r="F85" s="44"/>
      <c r="G85" s="45">
        <f t="shared" si="25"/>
        <v>0</v>
      </c>
      <c r="H85" s="46">
        <f t="shared" si="26"/>
        <v>0</v>
      </c>
      <c r="I85" s="44"/>
      <c r="J85" s="45"/>
      <c r="K85" s="45">
        <f t="shared" si="27"/>
        <v>0</v>
      </c>
      <c r="L85" s="47">
        <f t="shared" si="28"/>
        <v>0</v>
      </c>
      <c r="M85" s="74">
        <f t="shared" si="29"/>
        <v>0</v>
      </c>
      <c r="N85" s="68">
        <f t="shared" si="30"/>
        <v>-144</v>
      </c>
      <c r="P85" s="55"/>
      <c r="R85" s="43">
        <f t="shared" si="31"/>
        <v>123</v>
      </c>
    </row>
    <row r="86" spans="1:18" ht="19.5">
      <c r="A86" s="56"/>
      <c r="B86" s="53"/>
      <c r="C86" s="45"/>
      <c r="D86" s="54"/>
      <c r="E86" s="44"/>
      <c r="F86" s="44"/>
      <c r="G86" s="45">
        <f t="shared" si="25"/>
        <v>0</v>
      </c>
      <c r="H86" s="46">
        <f t="shared" si="26"/>
        <v>0</v>
      </c>
      <c r="I86" s="44"/>
      <c r="J86" s="45"/>
      <c r="K86" s="45">
        <f t="shared" si="27"/>
        <v>0</v>
      </c>
      <c r="L86" s="47">
        <f t="shared" si="28"/>
        <v>0</v>
      </c>
      <c r="M86" s="74">
        <f t="shared" si="29"/>
        <v>0</v>
      </c>
      <c r="N86" s="68">
        <f t="shared" si="30"/>
        <v>-144</v>
      </c>
      <c r="P86" s="55"/>
      <c r="R86" s="43">
        <f t="shared" si="31"/>
        <v>123</v>
      </c>
    </row>
    <row r="87" spans="1:18" ht="19.5">
      <c r="A87" s="56"/>
      <c r="B87" s="53"/>
      <c r="C87" s="45"/>
      <c r="D87" s="54"/>
      <c r="E87" s="44"/>
      <c r="F87" s="44"/>
      <c r="G87" s="45">
        <f t="shared" si="25"/>
        <v>0</v>
      </c>
      <c r="H87" s="46">
        <f t="shared" si="26"/>
        <v>0</v>
      </c>
      <c r="I87" s="44"/>
      <c r="J87" s="45"/>
      <c r="K87" s="45">
        <f t="shared" si="27"/>
        <v>0</v>
      </c>
      <c r="L87" s="47">
        <f t="shared" si="28"/>
        <v>0</v>
      </c>
      <c r="M87" s="74">
        <f t="shared" si="29"/>
        <v>0</v>
      </c>
      <c r="N87" s="68">
        <f t="shared" si="30"/>
        <v>-144</v>
      </c>
      <c r="P87" s="55"/>
      <c r="R87" s="43">
        <f t="shared" si="31"/>
        <v>123</v>
      </c>
    </row>
    <row r="88" spans="1:18" ht="19.5">
      <c r="A88" s="56"/>
      <c r="B88" s="53"/>
      <c r="C88" s="45"/>
      <c r="D88" s="54"/>
      <c r="E88" s="44"/>
      <c r="F88" s="44"/>
      <c r="G88" s="45">
        <f t="shared" si="25"/>
        <v>0</v>
      </c>
      <c r="H88" s="46">
        <f t="shared" si="26"/>
        <v>0</v>
      </c>
      <c r="I88" s="44"/>
      <c r="J88" s="45"/>
      <c r="K88" s="45">
        <f t="shared" si="27"/>
        <v>0</v>
      </c>
      <c r="L88" s="47">
        <f t="shared" si="28"/>
        <v>0</v>
      </c>
      <c r="M88" s="74">
        <f t="shared" si="29"/>
        <v>0</v>
      </c>
      <c r="N88" s="68">
        <f t="shared" si="30"/>
        <v>-144</v>
      </c>
      <c r="P88" s="55"/>
      <c r="R88" s="43">
        <f t="shared" si="31"/>
        <v>123</v>
      </c>
    </row>
    <row r="89" spans="1:18" ht="19.5">
      <c r="A89" s="56"/>
      <c r="B89" s="53"/>
      <c r="C89" s="45"/>
      <c r="D89" s="54"/>
      <c r="E89" s="44"/>
      <c r="F89" s="44"/>
      <c r="G89" s="45">
        <f t="shared" si="25"/>
        <v>0</v>
      </c>
      <c r="H89" s="46">
        <f t="shared" si="26"/>
        <v>0</v>
      </c>
      <c r="I89" s="44"/>
      <c r="J89" s="45"/>
      <c r="K89" s="45">
        <f t="shared" si="27"/>
        <v>0</v>
      </c>
      <c r="L89" s="47">
        <f t="shared" si="28"/>
        <v>0</v>
      </c>
      <c r="M89" s="74">
        <f t="shared" si="29"/>
        <v>0</v>
      </c>
      <c r="N89" s="68">
        <f t="shared" si="30"/>
        <v>-144</v>
      </c>
      <c r="P89" s="55"/>
      <c r="R89" s="43">
        <f t="shared" si="31"/>
        <v>123</v>
      </c>
    </row>
    <row r="90" spans="1:18" ht="19.5">
      <c r="A90" s="56"/>
      <c r="B90" s="53"/>
      <c r="C90" s="45"/>
      <c r="D90" s="54"/>
      <c r="E90" s="44"/>
      <c r="F90" s="44"/>
      <c r="G90" s="45">
        <f t="shared" si="25"/>
        <v>0</v>
      </c>
      <c r="H90" s="46">
        <f t="shared" si="26"/>
        <v>0</v>
      </c>
      <c r="I90" s="44"/>
      <c r="J90" s="45"/>
      <c r="K90" s="45">
        <f t="shared" si="27"/>
        <v>0</v>
      </c>
      <c r="L90" s="47">
        <f t="shared" si="28"/>
        <v>0</v>
      </c>
      <c r="M90" s="74">
        <f t="shared" si="29"/>
        <v>0</v>
      </c>
      <c r="N90" s="68">
        <f t="shared" si="30"/>
        <v>-144</v>
      </c>
      <c r="P90" s="55"/>
      <c r="R90" s="43">
        <f t="shared" si="31"/>
        <v>123</v>
      </c>
    </row>
    <row r="91" spans="1:18" ht="19.5">
      <c r="A91" s="56"/>
      <c r="B91" s="53"/>
      <c r="C91" s="45"/>
      <c r="D91" s="54"/>
      <c r="E91" s="44"/>
      <c r="F91" s="44"/>
      <c r="G91" s="45">
        <f t="shared" si="25"/>
        <v>0</v>
      </c>
      <c r="H91" s="46">
        <f t="shared" si="26"/>
        <v>0</v>
      </c>
      <c r="I91" s="44"/>
      <c r="J91" s="45"/>
      <c r="K91" s="45">
        <f t="shared" si="27"/>
        <v>0</v>
      </c>
      <c r="L91" s="47">
        <f t="shared" si="28"/>
        <v>0</v>
      </c>
      <c r="M91" s="74">
        <f t="shared" si="29"/>
        <v>0</v>
      </c>
      <c r="N91" s="68">
        <f t="shared" si="30"/>
        <v>-144</v>
      </c>
      <c r="P91" s="55"/>
      <c r="R91" s="43">
        <f t="shared" si="31"/>
        <v>123</v>
      </c>
    </row>
    <row r="92" spans="1:18" ht="19.5">
      <c r="A92" s="56"/>
      <c r="B92" s="53"/>
      <c r="C92" s="45"/>
      <c r="D92" s="54"/>
      <c r="E92" s="44"/>
      <c r="F92" s="44"/>
      <c r="G92" s="45">
        <f t="shared" si="25"/>
        <v>0</v>
      </c>
      <c r="H92" s="46">
        <f t="shared" si="26"/>
        <v>0</v>
      </c>
      <c r="I92" s="44"/>
      <c r="J92" s="45"/>
      <c r="K92" s="45">
        <f t="shared" si="27"/>
        <v>0</v>
      </c>
      <c r="L92" s="47">
        <f t="shared" si="28"/>
        <v>0</v>
      </c>
      <c r="M92" s="74">
        <f t="shared" si="29"/>
        <v>0</v>
      </c>
      <c r="N92" s="68">
        <f t="shared" si="30"/>
        <v>-144</v>
      </c>
      <c r="P92" s="55"/>
      <c r="R92" s="43">
        <f t="shared" si="31"/>
        <v>123</v>
      </c>
    </row>
    <row r="93" spans="1:18" ht="19.5">
      <c r="A93" s="56"/>
      <c r="B93" s="53"/>
      <c r="C93" s="45"/>
      <c r="D93" s="54"/>
      <c r="E93" s="44"/>
      <c r="F93" s="44"/>
      <c r="G93" s="45">
        <f t="shared" si="25"/>
        <v>0</v>
      </c>
      <c r="H93" s="46">
        <f t="shared" si="26"/>
        <v>0</v>
      </c>
      <c r="I93" s="44"/>
      <c r="J93" s="45"/>
      <c r="K93" s="45">
        <f t="shared" si="27"/>
        <v>0</v>
      </c>
      <c r="L93" s="47">
        <f t="shared" si="28"/>
        <v>0</v>
      </c>
      <c r="M93" s="74">
        <f t="shared" si="29"/>
        <v>0</v>
      </c>
      <c r="N93" s="68">
        <f t="shared" si="30"/>
        <v>-144</v>
      </c>
      <c r="P93" s="55"/>
      <c r="R93" s="43">
        <f t="shared" si="31"/>
        <v>123</v>
      </c>
    </row>
    <row r="94" spans="1:18" ht="19.5">
      <c r="A94" s="56"/>
      <c r="B94" s="53"/>
      <c r="C94" s="45"/>
      <c r="D94" s="54"/>
      <c r="E94" s="44"/>
      <c r="F94" s="44"/>
      <c r="G94" s="45">
        <f t="shared" si="25"/>
        <v>0</v>
      </c>
      <c r="H94" s="46">
        <f t="shared" si="26"/>
        <v>0</v>
      </c>
      <c r="I94" s="44"/>
      <c r="J94" s="45"/>
      <c r="K94" s="45">
        <f t="shared" si="27"/>
        <v>0</v>
      </c>
      <c r="L94" s="47">
        <f t="shared" si="28"/>
        <v>0</v>
      </c>
      <c r="M94" s="74">
        <f t="shared" si="29"/>
        <v>0</v>
      </c>
      <c r="N94" s="68">
        <f t="shared" si="30"/>
        <v>-144</v>
      </c>
      <c r="P94" s="55"/>
      <c r="R94" s="43">
        <f t="shared" si="31"/>
        <v>123</v>
      </c>
    </row>
    <row r="95" spans="1:18" ht="19.5">
      <c r="A95" s="56"/>
      <c r="B95" s="53"/>
      <c r="C95" s="45"/>
      <c r="D95" s="54"/>
      <c r="E95" s="44"/>
      <c r="F95" s="44"/>
      <c r="G95" s="45">
        <f t="shared" si="25"/>
        <v>0</v>
      </c>
      <c r="H95" s="46">
        <f t="shared" si="26"/>
        <v>0</v>
      </c>
      <c r="I95" s="44"/>
      <c r="J95" s="45"/>
      <c r="K95" s="45">
        <f t="shared" si="27"/>
        <v>0</v>
      </c>
      <c r="L95" s="47">
        <f t="shared" si="28"/>
        <v>0</v>
      </c>
      <c r="M95" s="74">
        <f t="shared" si="29"/>
        <v>0</v>
      </c>
      <c r="N95" s="68">
        <f t="shared" si="30"/>
        <v>-144</v>
      </c>
      <c r="P95" s="55"/>
      <c r="R95" s="43">
        <f t="shared" si="31"/>
        <v>123</v>
      </c>
    </row>
    <row r="96" spans="1:18" ht="19.5">
      <c r="A96" s="56"/>
      <c r="B96" s="53"/>
      <c r="C96" s="45"/>
      <c r="D96" s="54"/>
      <c r="E96" s="44"/>
      <c r="F96" s="44"/>
      <c r="G96" s="45">
        <f t="shared" si="25"/>
        <v>0</v>
      </c>
      <c r="H96" s="46">
        <f t="shared" si="26"/>
        <v>0</v>
      </c>
      <c r="I96" s="44"/>
      <c r="J96" s="45"/>
      <c r="K96" s="45">
        <f t="shared" si="27"/>
        <v>0</v>
      </c>
      <c r="L96" s="47">
        <f t="shared" si="28"/>
        <v>0</v>
      </c>
      <c r="M96" s="74">
        <f t="shared" si="29"/>
        <v>0</v>
      </c>
      <c r="N96" s="68">
        <f t="shared" si="30"/>
        <v>-144</v>
      </c>
      <c r="P96" s="55"/>
      <c r="R96" s="43">
        <f t="shared" si="31"/>
        <v>123</v>
      </c>
    </row>
    <row r="97" spans="1:18" ht="19.5">
      <c r="A97" s="56"/>
      <c r="B97" s="53"/>
      <c r="C97" s="45"/>
      <c r="D97" s="54"/>
      <c r="E97" s="44"/>
      <c r="F97" s="44"/>
      <c r="G97" s="45">
        <f t="shared" si="25"/>
        <v>0</v>
      </c>
      <c r="H97" s="46">
        <f t="shared" si="26"/>
        <v>0</v>
      </c>
      <c r="I97" s="44"/>
      <c r="J97" s="45"/>
      <c r="K97" s="45">
        <f t="shared" si="27"/>
        <v>0</v>
      </c>
      <c r="L97" s="47">
        <f t="shared" si="28"/>
        <v>0</v>
      </c>
      <c r="M97" s="74">
        <f t="shared" si="29"/>
        <v>0</v>
      </c>
      <c r="N97" s="68">
        <f t="shared" si="30"/>
        <v>-144</v>
      </c>
      <c r="P97" s="55"/>
      <c r="R97" s="43">
        <f t="shared" si="31"/>
        <v>123</v>
      </c>
    </row>
    <row r="98" spans="1:18" ht="19.5">
      <c r="A98" s="56"/>
      <c r="B98" s="53"/>
      <c r="C98" s="45"/>
      <c r="D98" s="54"/>
      <c r="E98" s="44"/>
      <c r="F98" s="44"/>
      <c r="G98" s="45">
        <f t="shared" si="25"/>
        <v>0</v>
      </c>
      <c r="H98" s="46">
        <f t="shared" si="26"/>
        <v>0</v>
      </c>
      <c r="I98" s="44"/>
      <c r="J98" s="45"/>
      <c r="K98" s="45">
        <f t="shared" si="27"/>
        <v>0</v>
      </c>
      <c r="L98" s="47">
        <f t="shared" si="28"/>
        <v>0</v>
      </c>
      <c r="M98" s="74">
        <f t="shared" si="29"/>
        <v>0</v>
      </c>
      <c r="N98" s="68">
        <f t="shared" si="30"/>
        <v>-144</v>
      </c>
      <c r="P98" s="55"/>
      <c r="R98" s="43">
        <f t="shared" si="31"/>
        <v>123</v>
      </c>
    </row>
    <row r="99" spans="1:18" ht="19.5">
      <c r="A99" s="56"/>
      <c r="B99" s="53"/>
      <c r="C99" s="45"/>
      <c r="D99" s="54"/>
      <c r="E99" s="44"/>
      <c r="F99" s="44"/>
      <c r="G99" s="45">
        <f t="shared" si="25"/>
        <v>0</v>
      </c>
      <c r="H99" s="46">
        <f t="shared" si="26"/>
        <v>0</v>
      </c>
      <c r="I99" s="44"/>
      <c r="J99" s="45"/>
      <c r="K99" s="45">
        <f t="shared" si="27"/>
        <v>0</v>
      </c>
      <c r="L99" s="47">
        <f t="shared" si="28"/>
        <v>0</v>
      </c>
      <c r="M99" s="74">
        <f t="shared" si="29"/>
        <v>0</v>
      </c>
      <c r="N99" s="68">
        <f t="shared" si="30"/>
        <v>-144</v>
      </c>
      <c r="P99" s="55"/>
      <c r="R99" s="43">
        <f t="shared" si="31"/>
        <v>123</v>
      </c>
    </row>
    <row r="100" spans="1:18" ht="19.5">
      <c r="A100" s="56"/>
      <c r="B100" s="53"/>
      <c r="C100" s="45"/>
      <c r="D100" s="54"/>
      <c r="E100" s="44"/>
      <c r="F100" s="44"/>
      <c r="G100" s="45">
        <f t="shared" si="25"/>
        <v>0</v>
      </c>
      <c r="H100" s="46">
        <f t="shared" si="26"/>
        <v>0</v>
      </c>
      <c r="I100" s="44"/>
      <c r="J100" s="45"/>
      <c r="K100" s="45">
        <f t="shared" si="27"/>
        <v>0</v>
      </c>
      <c r="L100" s="47">
        <f t="shared" si="28"/>
        <v>0</v>
      </c>
      <c r="M100" s="74">
        <f t="shared" si="29"/>
        <v>0</v>
      </c>
      <c r="N100" s="68">
        <f t="shared" si="30"/>
        <v>-144</v>
      </c>
      <c r="P100" s="55"/>
      <c r="R100" s="43">
        <f t="shared" si="31"/>
        <v>123</v>
      </c>
    </row>
    <row r="101" spans="1:18" ht="19.5">
      <c r="A101" s="56"/>
      <c r="B101" s="53"/>
      <c r="C101" s="45"/>
      <c r="D101" s="54"/>
      <c r="E101" s="44"/>
      <c r="F101" s="44"/>
      <c r="G101" s="45">
        <f t="shared" si="25"/>
        <v>0</v>
      </c>
      <c r="H101" s="46">
        <f t="shared" si="26"/>
        <v>0</v>
      </c>
      <c r="I101" s="44"/>
      <c r="J101" s="45"/>
      <c r="K101" s="45">
        <f t="shared" si="27"/>
        <v>0</v>
      </c>
      <c r="L101" s="47">
        <f t="shared" si="28"/>
        <v>0</v>
      </c>
      <c r="M101" s="74">
        <f t="shared" si="29"/>
        <v>0</v>
      </c>
      <c r="N101" s="68">
        <f t="shared" si="30"/>
        <v>-144</v>
      </c>
      <c r="P101" s="55"/>
      <c r="R101" s="43">
        <f t="shared" si="31"/>
        <v>123</v>
      </c>
    </row>
    <row r="102" spans="1:18" ht="19.5">
      <c r="A102" s="56"/>
      <c r="B102" s="53"/>
      <c r="C102" s="45"/>
      <c r="D102" s="54"/>
      <c r="E102" s="44"/>
      <c r="F102" s="44"/>
      <c r="G102" s="45">
        <f t="shared" si="25"/>
        <v>0</v>
      </c>
      <c r="H102" s="46">
        <f t="shared" si="26"/>
        <v>0</v>
      </c>
      <c r="I102" s="44"/>
      <c r="J102" s="45"/>
      <c r="K102" s="45">
        <f t="shared" si="27"/>
        <v>0</v>
      </c>
      <c r="L102" s="47">
        <f t="shared" si="28"/>
        <v>0</v>
      </c>
      <c r="M102" s="74">
        <f t="shared" si="29"/>
        <v>0</v>
      </c>
      <c r="N102" s="68">
        <f t="shared" si="30"/>
        <v>-144</v>
      </c>
      <c r="P102" s="55"/>
      <c r="R102" s="43">
        <f t="shared" si="31"/>
        <v>123</v>
      </c>
    </row>
    <row r="103" spans="1:18" ht="19.5">
      <c r="A103" s="56"/>
      <c r="B103" s="53"/>
      <c r="C103" s="45"/>
      <c r="D103" s="54"/>
      <c r="E103" s="44"/>
      <c r="F103" s="44"/>
      <c r="G103" s="45">
        <f t="shared" si="25"/>
        <v>0</v>
      </c>
      <c r="H103" s="46">
        <f t="shared" si="26"/>
        <v>0</v>
      </c>
      <c r="I103" s="44"/>
      <c r="J103" s="45"/>
      <c r="K103" s="45">
        <f t="shared" si="27"/>
        <v>0</v>
      </c>
      <c r="L103" s="47">
        <f t="shared" si="28"/>
        <v>0</v>
      </c>
      <c r="M103" s="74">
        <f t="shared" si="29"/>
        <v>0</v>
      </c>
      <c r="N103" s="68">
        <f t="shared" si="30"/>
        <v>-144</v>
      </c>
      <c r="P103" s="55"/>
      <c r="R103" s="43">
        <f t="shared" si="31"/>
        <v>123</v>
      </c>
    </row>
    <row r="104" spans="1:18" ht="19.5">
      <c r="A104" s="56"/>
      <c r="B104" s="53"/>
      <c r="C104" s="45"/>
      <c r="D104" s="54"/>
      <c r="E104" s="44"/>
      <c r="F104" s="44"/>
      <c r="G104" s="45">
        <f t="shared" si="25"/>
        <v>0</v>
      </c>
      <c r="H104" s="46">
        <f t="shared" si="26"/>
        <v>0</v>
      </c>
      <c r="I104" s="44"/>
      <c r="J104" s="45"/>
      <c r="K104" s="45">
        <f t="shared" si="27"/>
        <v>0</v>
      </c>
      <c r="L104" s="47">
        <f t="shared" si="28"/>
        <v>0</v>
      </c>
      <c r="M104" s="74">
        <f t="shared" si="29"/>
        <v>0</v>
      </c>
      <c r="N104" s="68">
        <f t="shared" si="30"/>
        <v>-144</v>
      </c>
      <c r="P104" s="55"/>
      <c r="R104" s="43">
        <f t="shared" si="31"/>
        <v>123</v>
      </c>
    </row>
    <row r="105" spans="1:18" ht="19.5">
      <c r="A105" s="56"/>
      <c r="B105" s="53"/>
      <c r="C105" s="45"/>
      <c r="D105" s="54"/>
      <c r="E105" s="44"/>
      <c r="F105" s="44"/>
      <c r="G105" s="45">
        <f t="shared" si="25"/>
        <v>0</v>
      </c>
      <c r="H105" s="46">
        <f t="shared" si="26"/>
        <v>0</v>
      </c>
      <c r="I105" s="44"/>
      <c r="J105" s="45"/>
      <c r="K105" s="45">
        <f t="shared" si="27"/>
        <v>0</v>
      </c>
      <c r="L105" s="47">
        <f t="shared" si="28"/>
        <v>0</v>
      </c>
      <c r="M105" s="74">
        <f t="shared" si="29"/>
        <v>0</v>
      </c>
      <c r="N105" s="68">
        <f t="shared" si="30"/>
        <v>-144</v>
      </c>
      <c r="P105" s="55"/>
      <c r="R105" s="43">
        <f t="shared" si="31"/>
        <v>123</v>
      </c>
    </row>
    <row r="106" spans="1:18" ht="19.5">
      <c r="A106" s="56"/>
      <c r="B106" s="53"/>
      <c r="C106" s="45"/>
      <c r="D106" s="54"/>
      <c r="E106" s="44"/>
      <c r="F106" s="44"/>
      <c r="G106" s="45">
        <f t="shared" si="25"/>
        <v>0</v>
      </c>
      <c r="H106" s="46">
        <f t="shared" si="26"/>
        <v>0</v>
      </c>
      <c r="I106" s="44"/>
      <c r="J106" s="45"/>
      <c r="K106" s="45">
        <f t="shared" si="27"/>
        <v>0</v>
      </c>
      <c r="L106" s="47">
        <f t="shared" si="28"/>
        <v>0</v>
      </c>
      <c r="M106" s="74">
        <f t="shared" si="29"/>
        <v>0</v>
      </c>
      <c r="N106" s="68">
        <f t="shared" si="30"/>
        <v>-144</v>
      </c>
      <c r="P106" s="55"/>
      <c r="R106" s="43">
        <f t="shared" si="31"/>
        <v>123</v>
      </c>
    </row>
    <row r="107" spans="1:18" ht="19.5">
      <c r="A107" s="56"/>
      <c r="B107" s="53"/>
      <c r="C107" s="45"/>
      <c r="D107" s="54"/>
      <c r="E107" s="44"/>
      <c r="F107" s="44"/>
      <c r="G107" s="45">
        <f t="shared" si="25"/>
        <v>0</v>
      </c>
      <c r="H107" s="46">
        <f t="shared" si="26"/>
        <v>0</v>
      </c>
      <c r="I107" s="44"/>
      <c r="J107" s="45"/>
      <c r="K107" s="45">
        <f t="shared" si="27"/>
        <v>0</v>
      </c>
      <c r="L107" s="47">
        <f t="shared" si="28"/>
        <v>0</v>
      </c>
      <c r="M107" s="74">
        <f t="shared" si="29"/>
        <v>0</v>
      </c>
      <c r="N107" s="68">
        <f t="shared" si="30"/>
        <v>-144</v>
      </c>
      <c r="P107" s="55"/>
      <c r="R107" s="43">
        <f t="shared" si="31"/>
        <v>123</v>
      </c>
    </row>
    <row r="108" spans="1:18" ht="19.5">
      <c r="A108" s="56"/>
      <c r="B108" s="53"/>
      <c r="C108" s="45"/>
      <c r="D108" s="54"/>
      <c r="E108" s="44"/>
      <c r="F108" s="44"/>
      <c r="G108" s="45">
        <f t="shared" si="25"/>
        <v>0</v>
      </c>
      <c r="H108" s="46">
        <f t="shared" si="26"/>
        <v>0</v>
      </c>
      <c r="I108" s="44"/>
      <c r="J108" s="45"/>
      <c r="K108" s="45">
        <f t="shared" si="27"/>
        <v>0</v>
      </c>
      <c r="L108" s="47">
        <f t="shared" si="28"/>
        <v>0</v>
      </c>
      <c r="M108" s="74">
        <f t="shared" si="29"/>
        <v>0</v>
      </c>
      <c r="N108" s="68">
        <f t="shared" si="30"/>
        <v>-144</v>
      </c>
      <c r="P108" s="55"/>
      <c r="R108" s="43">
        <f t="shared" si="31"/>
        <v>123</v>
      </c>
    </row>
    <row r="109" spans="1:18" ht="19.5">
      <c r="A109" s="56"/>
      <c r="B109" s="53"/>
      <c r="C109" s="45"/>
      <c r="D109" s="54"/>
      <c r="E109" s="44"/>
      <c r="F109" s="44"/>
      <c r="G109" s="45">
        <f t="shared" si="25"/>
        <v>0</v>
      </c>
      <c r="H109" s="46">
        <f t="shared" si="26"/>
        <v>0</v>
      </c>
      <c r="I109" s="44"/>
      <c r="J109" s="45"/>
      <c r="K109" s="45">
        <f t="shared" si="27"/>
        <v>0</v>
      </c>
      <c r="L109" s="47">
        <f t="shared" si="28"/>
        <v>0</v>
      </c>
      <c r="M109" s="74">
        <f t="shared" si="29"/>
        <v>0</v>
      </c>
      <c r="N109" s="68">
        <f t="shared" si="30"/>
        <v>-144</v>
      </c>
      <c r="P109" s="55"/>
      <c r="R109" s="43">
        <f t="shared" si="31"/>
        <v>123</v>
      </c>
    </row>
    <row r="110" spans="1:18" ht="19.5">
      <c r="A110" s="56"/>
      <c r="B110" s="53"/>
      <c r="C110" s="45"/>
      <c r="D110" s="54"/>
      <c r="E110" s="44"/>
      <c r="F110" s="44"/>
      <c r="G110" s="45">
        <f t="shared" si="25"/>
        <v>0</v>
      </c>
      <c r="H110" s="46">
        <f t="shared" si="26"/>
        <v>0</v>
      </c>
      <c r="I110" s="44"/>
      <c r="J110" s="45"/>
      <c r="K110" s="45">
        <f t="shared" si="27"/>
        <v>0</v>
      </c>
      <c r="L110" s="47">
        <f t="shared" si="28"/>
        <v>0</v>
      </c>
      <c r="M110" s="74">
        <f t="shared" si="29"/>
        <v>0</v>
      </c>
      <c r="N110" s="68">
        <f t="shared" si="30"/>
        <v>-144</v>
      </c>
      <c r="P110" s="55"/>
      <c r="R110" s="43">
        <f t="shared" si="31"/>
        <v>123</v>
      </c>
    </row>
    <row r="111" spans="1:18" ht="19.5">
      <c r="A111" s="56"/>
      <c r="B111" s="53"/>
      <c r="C111" s="45"/>
      <c r="D111" s="54"/>
      <c r="E111" s="44"/>
      <c r="F111" s="44"/>
      <c r="G111" s="45">
        <f t="shared" si="25"/>
        <v>0</v>
      </c>
      <c r="H111" s="46">
        <f t="shared" si="26"/>
        <v>0</v>
      </c>
      <c r="I111" s="44"/>
      <c r="J111" s="45"/>
      <c r="K111" s="45">
        <f t="shared" si="27"/>
        <v>0</v>
      </c>
      <c r="L111" s="47">
        <f t="shared" si="28"/>
        <v>0</v>
      </c>
      <c r="M111" s="74">
        <f t="shared" si="29"/>
        <v>0</v>
      </c>
      <c r="N111" s="68">
        <f t="shared" si="30"/>
        <v>-144</v>
      </c>
      <c r="P111" s="55"/>
      <c r="R111" s="43">
        <f t="shared" si="31"/>
        <v>123</v>
      </c>
    </row>
    <row r="112" spans="1:18" ht="19.5">
      <c r="A112" s="56"/>
      <c r="B112" s="53"/>
      <c r="C112" s="45"/>
      <c r="D112" s="54"/>
      <c r="E112" s="44"/>
      <c r="F112" s="44"/>
      <c r="G112" s="45">
        <f t="shared" si="25"/>
        <v>0</v>
      </c>
      <c r="H112" s="46">
        <f t="shared" si="26"/>
        <v>0</v>
      </c>
      <c r="I112" s="44"/>
      <c r="J112" s="45"/>
      <c r="K112" s="45">
        <f t="shared" si="27"/>
        <v>0</v>
      </c>
      <c r="L112" s="47">
        <f t="shared" si="28"/>
        <v>0</v>
      </c>
      <c r="M112" s="74">
        <f t="shared" si="29"/>
        <v>0</v>
      </c>
      <c r="N112" s="68">
        <f t="shared" si="30"/>
        <v>-144</v>
      </c>
      <c r="P112" s="55"/>
      <c r="R112" s="43">
        <f t="shared" si="31"/>
        <v>123</v>
      </c>
    </row>
    <row r="113" spans="1:18" ht="19.5">
      <c r="A113" s="56"/>
      <c r="B113" s="53"/>
      <c r="C113" s="45"/>
      <c r="D113" s="54"/>
      <c r="E113" s="44"/>
      <c r="F113" s="44"/>
      <c r="G113" s="45">
        <f t="shared" si="25"/>
        <v>0</v>
      </c>
      <c r="H113" s="46">
        <f t="shared" si="26"/>
        <v>0</v>
      </c>
      <c r="I113" s="44"/>
      <c r="J113" s="45"/>
      <c r="K113" s="45">
        <f t="shared" si="27"/>
        <v>0</v>
      </c>
      <c r="L113" s="47">
        <f t="shared" si="28"/>
        <v>0</v>
      </c>
      <c r="M113" s="74">
        <f t="shared" si="29"/>
        <v>0</v>
      </c>
      <c r="N113" s="68">
        <f t="shared" si="30"/>
        <v>-144</v>
      </c>
      <c r="P113" s="55"/>
      <c r="R113" s="43">
        <f t="shared" si="31"/>
        <v>123</v>
      </c>
    </row>
    <row r="114" spans="1:18" ht="19.5">
      <c r="A114" s="56"/>
      <c r="B114" s="53"/>
      <c r="C114" s="45"/>
      <c r="D114" s="54"/>
      <c r="E114" s="44"/>
      <c r="F114" s="44"/>
      <c r="G114" s="45">
        <f t="shared" si="25"/>
        <v>0</v>
      </c>
      <c r="H114" s="46">
        <f t="shared" si="26"/>
        <v>0</v>
      </c>
      <c r="I114" s="44"/>
      <c r="J114" s="45"/>
      <c r="K114" s="45">
        <f t="shared" si="27"/>
        <v>0</v>
      </c>
      <c r="L114" s="47">
        <f t="shared" si="28"/>
        <v>0</v>
      </c>
      <c r="M114" s="74">
        <f t="shared" si="29"/>
        <v>0</v>
      </c>
      <c r="N114" s="68">
        <f t="shared" si="30"/>
        <v>-144</v>
      </c>
      <c r="P114" s="55"/>
      <c r="R114" s="43">
        <f t="shared" si="31"/>
        <v>123</v>
      </c>
    </row>
    <row r="115" spans="1:18" ht="19.5">
      <c r="A115" s="56"/>
      <c r="B115" s="53"/>
      <c r="C115" s="45"/>
      <c r="D115" s="54"/>
      <c r="E115" s="44"/>
      <c r="F115" s="44"/>
      <c r="G115" s="45">
        <f t="shared" si="25"/>
        <v>0</v>
      </c>
      <c r="H115" s="46">
        <f t="shared" si="26"/>
        <v>0</v>
      </c>
      <c r="I115" s="44"/>
      <c r="J115" s="45"/>
      <c r="K115" s="45">
        <f t="shared" si="27"/>
        <v>0</v>
      </c>
      <c r="L115" s="47">
        <f t="shared" si="28"/>
        <v>0</v>
      </c>
      <c r="M115" s="74">
        <f t="shared" si="29"/>
        <v>0</v>
      </c>
      <c r="N115" s="68">
        <f t="shared" si="30"/>
        <v>-144</v>
      </c>
      <c r="P115" s="55"/>
      <c r="R115" s="43">
        <f t="shared" si="31"/>
        <v>123</v>
      </c>
    </row>
    <row r="116" spans="1:18" ht="19.5">
      <c r="A116" s="56"/>
      <c r="B116" s="53"/>
      <c r="C116" s="45"/>
      <c r="D116" s="54"/>
      <c r="E116" s="44"/>
      <c r="F116" s="44"/>
      <c r="G116" s="45">
        <f t="shared" si="25"/>
        <v>0</v>
      </c>
      <c r="H116" s="46">
        <f t="shared" si="26"/>
        <v>0</v>
      </c>
      <c r="I116" s="44"/>
      <c r="J116" s="45"/>
      <c r="K116" s="45">
        <f t="shared" si="27"/>
        <v>0</v>
      </c>
      <c r="L116" s="47">
        <f t="shared" si="28"/>
        <v>0</v>
      </c>
      <c r="M116" s="74">
        <f t="shared" si="29"/>
        <v>0</v>
      </c>
      <c r="N116" s="68">
        <f t="shared" si="30"/>
        <v>-144</v>
      </c>
      <c r="P116" s="55"/>
      <c r="R116" s="43">
        <f t="shared" si="31"/>
        <v>123</v>
      </c>
    </row>
    <row r="117" spans="1:18" ht="19.5">
      <c r="A117" s="56"/>
      <c r="B117" s="53"/>
      <c r="C117" s="45"/>
      <c r="D117" s="54"/>
      <c r="E117" s="44"/>
      <c r="F117" s="44"/>
      <c r="G117" s="45">
        <f t="shared" si="25"/>
        <v>0</v>
      </c>
      <c r="H117" s="46">
        <f t="shared" si="26"/>
        <v>0</v>
      </c>
      <c r="I117" s="44"/>
      <c r="J117" s="45"/>
      <c r="K117" s="45">
        <f t="shared" si="27"/>
        <v>0</v>
      </c>
      <c r="L117" s="47">
        <f t="shared" si="28"/>
        <v>0</v>
      </c>
      <c r="M117" s="74">
        <f t="shared" si="29"/>
        <v>0</v>
      </c>
      <c r="N117" s="68">
        <f t="shared" si="30"/>
        <v>-144</v>
      </c>
      <c r="P117" s="55"/>
      <c r="R117" s="43">
        <f t="shared" si="31"/>
        <v>123</v>
      </c>
    </row>
    <row r="118" spans="1:18" ht="19.5">
      <c r="A118" s="56"/>
      <c r="B118" s="53"/>
      <c r="C118" s="45"/>
      <c r="D118" s="54"/>
      <c r="E118" s="44"/>
      <c r="F118" s="44"/>
      <c r="G118" s="45">
        <f t="shared" si="25"/>
        <v>0</v>
      </c>
      <c r="H118" s="46">
        <f t="shared" si="26"/>
        <v>0</v>
      </c>
      <c r="I118" s="44"/>
      <c r="J118" s="45"/>
      <c r="K118" s="45">
        <f t="shared" si="27"/>
        <v>0</v>
      </c>
      <c r="L118" s="47">
        <f t="shared" si="28"/>
        <v>0</v>
      </c>
      <c r="M118" s="74">
        <f t="shared" si="29"/>
        <v>0</v>
      </c>
      <c r="N118" s="68">
        <f t="shared" si="30"/>
        <v>-144</v>
      </c>
      <c r="P118" s="55"/>
      <c r="R118" s="43">
        <f t="shared" si="31"/>
        <v>123</v>
      </c>
    </row>
    <row r="119" spans="1:18" ht="19.5">
      <c r="A119" s="56"/>
      <c r="B119" s="53"/>
      <c r="C119" s="45"/>
      <c r="D119" s="54"/>
      <c r="E119" s="44"/>
      <c r="F119" s="44"/>
      <c r="G119" s="45">
        <f t="shared" si="25"/>
        <v>0</v>
      </c>
      <c r="H119" s="46">
        <f t="shared" si="26"/>
        <v>0</v>
      </c>
      <c r="I119" s="44"/>
      <c r="J119" s="45"/>
      <c r="K119" s="45">
        <f t="shared" si="27"/>
        <v>0</v>
      </c>
      <c r="L119" s="47">
        <f t="shared" si="28"/>
        <v>0</v>
      </c>
      <c r="M119" s="74">
        <f t="shared" si="29"/>
        <v>0</v>
      </c>
      <c r="N119" s="68">
        <f t="shared" si="30"/>
        <v>-144</v>
      </c>
      <c r="P119" s="55"/>
      <c r="R119" s="43">
        <f t="shared" si="31"/>
        <v>123</v>
      </c>
    </row>
    <row r="120" spans="1:18" ht="19.5">
      <c r="A120" s="56"/>
      <c r="B120" s="53"/>
      <c r="C120" s="45"/>
      <c r="D120" s="54"/>
      <c r="E120" s="44"/>
      <c r="F120" s="44"/>
      <c r="G120" s="45">
        <f t="shared" si="25"/>
        <v>0</v>
      </c>
      <c r="H120" s="46">
        <f t="shared" si="26"/>
        <v>0</v>
      </c>
      <c r="I120" s="44"/>
      <c r="J120" s="45"/>
      <c r="K120" s="45">
        <f t="shared" si="27"/>
        <v>0</v>
      </c>
      <c r="L120" s="47">
        <f t="shared" si="28"/>
        <v>0</v>
      </c>
      <c r="M120" s="74">
        <f t="shared" si="29"/>
        <v>0</v>
      </c>
      <c r="N120" s="68">
        <f t="shared" si="30"/>
        <v>-144</v>
      </c>
      <c r="P120" s="55"/>
      <c r="R120" s="43">
        <f t="shared" si="31"/>
        <v>123</v>
      </c>
    </row>
    <row r="121" spans="1:18" ht="19.5">
      <c r="A121" s="56"/>
      <c r="B121" s="53"/>
      <c r="C121" s="45"/>
      <c r="D121" s="54"/>
      <c r="E121" s="44"/>
      <c r="F121" s="44"/>
      <c r="G121" s="45">
        <f t="shared" si="25"/>
        <v>0</v>
      </c>
      <c r="H121" s="46">
        <f t="shared" si="26"/>
        <v>0</v>
      </c>
      <c r="I121" s="44"/>
      <c r="J121" s="45"/>
      <c r="K121" s="45">
        <f t="shared" si="27"/>
        <v>0</v>
      </c>
      <c r="L121" s="47">
        <f t="shared" si="28"/>
        <v>0</v>
      </c>
      <c r="M121" s="74">
        <f t="shared" si="29"/>
        <v>0</v>
      </c>
      <c r="N121" s="68">
        <f t="shared" si="30"/>
        <v>-144</v>
      </c>
      <c r="P121" s="55"/>
      <c r="R121" s="43">
        <f t="shared" si="31"/>
        <v>123</v>
      </c>
    </row>
    <row r="122" spans="1:18" ht="19.5">
      <c r="A122" s="56"/>
      <c r="B122" s="53"/>
      <c r="C122" s="45"/>
      <c r="D122" s="54"/>
      <c r="E122" s="44"/>
      <c r="F122" s="44"/>
      <c r="G122" s="45">
        <f t="shared" si="25"/>
        <v>0</v>
      </c>
      <c r="H122" s="46">
        <f t="shared" si="26"/>
        <v>0</v>
      </c>
      <c r="I122" s="44"/>
      <c r="J122" s="45"/>
      <c r="K122" s="45">
        <f t="shared" si="27"/>
        <v>0</v>
      </c>
      <c r="L122" s="47">
        <f t="shared" si="28"/>
        <v>0</v>
      </c>
      <c r="M122" s="74">
        <f t="shared" si="29"/>
        <v>0</v>
      </c>
      <c r="N122" s="68">
        <f t="shared" si="30"/>
        <v>-144</v>
      </c>
      <c r="P122" s="55"/>
      <c r="R122" s="43">
        <f t="shared" si="31"/>
        <v>123</v>
      </c>
    </row>
    <row r="123" spans="1:18" ht="19.5">
      <c r="A123" s="56"/>
      <c r="B123" s="53"/>
      <c r="C123" s="45"/>
      <c r="D123" s="54"/>
      <c r="E123" s="44"/>
      <c r="F123" s="44"/>
      <c r="G123" s="45">
        <f t="shared" si="25"/>
        <v>0</v>
      </c>
      <c r="H123" s="46">
        <f t="shared" si="26"/>
        <v>0</v>
      </c>
      <c r="I123" s="44"/>
      <c r="J123" s="45"/>
      <c r="K123" s="45">
        <f t="shared" si="27"/>
        <v>0</v>
      </c>
      <c r="L123" s="47">
        <f t="shared" si="28"/>
        <v>0</v>
      </c>
      <c r="M123" s="74">
        <f t="shared" si="29"/>
        <v>0</v>
      </c>
      <c r="N123" s="68">
        <f t="shared" si="30"/>
        <v>-144</v>
      </c>
      <c r="P123" s="55"/>
      <c r="R123" s="43">
        <f t="shared" si="31"/>
        <v>123</v>
      </c>
    </row>
    <row r="124" spans="1:18" ht="19.5">
      <c r="A124" s="56"/>
      <c r="B124" s="53"/>
      <c r="C124" s="45"/>
      <c r="D124" s="54"/>
      <c r="E124" s="44"/>
      <c r="F124" s="44"/>
      <c r="G124" s="45">
        <f t="shared" si="25"/>
        <v>0</v>
      </c>
      <c r="H124" s="46">
        <f t="shared" si="26"/>
        <v>0</v>
      </c>
      <c r="I124" s="44"/>
      <c r="J124" s="45"/>
      <c r="K124" s="45">
        <f t="shared" si="27"/>
        <v>0</v>
      </c>
      <c r="L124" s="47">
        <f t="shared" si="28"/>
        <v>0</v>
      </c>
      <c r="M124" s="74">
        <f t="shared" si="29"/>
        <v>0</v>
      </c>
      <c r="N124" s="68">
        <f t="shared" si="30"/>
        <v>-144</v>
      </c>
      <c r="P124" s="55"/>
      <c r="R124" s="43">
        <f t="shared" si="31"/>
        <v>123</v>
      </c>
    </row>
    <row r="125" spans="1:18" ht="19.5">
      <c r="A125" s="56"/>
      <c r="B125" s="53"/>
      <c r="C125" s="45"/>
      <c r="D125" s="54"/>
      <c r="E125" s="44"/>
      <c r="F125" s="44"/>
      <c r="G125" s="45">
        <f t="shared" si="25"/>
        <v>0</v>
      </c>
      <c r="H125" s="46">
        <f t="shared" si="26"/>
        <v>0</v>
      </c>
      <c r="I125" s="44"/>
      <c r="J125" s="45"/>
      <c r="K125" s="45">
        <f t="shared" si="27"/>
        <v>0</v>
      </c>
      <c r="L125" s="47">
        <f t="shared" si="28"/>
        <v>0</v>
      </c>
      <c r="M125" s="74">
        <f t="shared" si="29"/>
        <v>0</v>
      </c>
      <c r="N125" s="68">
        <f t="shared" si="30"/>
        <v>-144</v>
      </c>
      <c r="P125" s="55"/>
      <c r="R125" s="43">
        <f t="shared" si="31"/>
        <v>123</v>
      </c>
    </row>
    <row r="126" spans="1:18" ht="19.5">
      <c r="A126" s="56"/>
      <c r="B126" s="53"/>
      <c r="C126" s="45"/>
      <c r="D126" s="54"/>
      <c r="E126" s="44"/>
      <c r="F126" s="44"/>
      <c r="G126" s="45">
        <f t="shared" si="25"/>
        <v>0</v>
      </c>
      <c r="H126" s="46">
        <f t="shared" si="26"/>
        <v>0</v>
      </c>
      <c r="I126" s="44"/>
      <c r="J126" s="45"/>
      <c r="K126" s="45">
        <f t="shared" si="27"/>
        <v>0</v>
      </c>
      <c r="L126" s="47">
        <f t="shared" si="28"/>
        <v>0</v>
      </c>
      <c r="M126" s="74">
        <f t="shared" si="29"/>
        <v>0</v>
      </c>
      <c r="N126" s="68">
        <f t="shared" si="30"/>
        <v>-144</v>
      </c>
      <c r="P126" s="55"/>
      <c r="R126" s="43">
        <f t="shared" si="31"/>
        <v>123</v>
      </c>
    </row>
    <row r="127" spans="1:18" ht="19.5">
      <c r="A127" s="56"/>
      <c r="B127" s="53"/>
      <c r="C127" s="45"/>
      <c r="D127" s="54"/>
      <c r="E127" s="44"/>
      <c r="F127" s="44"/>
      <c r="G127" s="45">
        <f t="shared" si="25"/>
        <v>0</v>
      </c>
      <c r="H127" s="46">
        <f t="shared" si="26"/>
        <v>0</v>
      </c>
      <c r="I127" s="44"/>
      <c r="J127" s="45"/>
      <c r="K127" s="45">
        <f t="shared" si="27"/>
        <v>0</v>
      </c>
      <c r="L127" s="47">
        <f t="shared" si="28"/>
        <v>0</v>
      </c>
      <c r="M127" s="74">
        <f t="shared" si="29"/>
        <v>0</v>
      </c>
      <c r="N127" s="68">
        <f t="shared" si="30"/>
        <v>-144</v>
      </c>
      <c r="P127" s="55"/>
      <c r="R127" s="43">
        <f t="shared" si="31"/>
        <v>123</v>
      </c>
    </row>
    <row r="128" spans="1:18" ht="19.5">
      <c r="A128" s="56"/>
      <c r="B128" s="53"/>
      <c r="C128" s="45"/>
      <c r="D128" s="54"/>
      <c r="E128" s="44"/>
      <c r="F128" s="44"/>
      <c r="G128" s="45">
        <f t="shared" si="25"/>
        <v>0</v>
      </c>
      <c r="H128" s="46">
        <f t="shared" si="26"/>
        <v>0</v>
      </c>
      <c r="I128" s="44"/>
      <c r="J128" s="45"/>
      <c r="K128" s="45">
        <f t="shared" si="27"/>
        <v>0</v>
      </c>
      <c r="L128" s="47">
        <f t="shared" si="28"/>
        <v>0</v>
      </c>
      <c r="M128" s="74">
        <f t="shared" si="29"/>
        <v>0</v>
      </c>
      <c r="N128" s="68">
        <f t="shared" si="30"/>
        <v>-144</v>
      </c>
      <c r="P128" s="55"/>
      <c r="R128" s="43">
        <f t="shared" si="31"/>
        <v>123</v>
      </c>
    </row>
    <row r="129" spans="1:18" ht="19.5">
      <c r="A129" s="56"/>
      <c r="B129" s="53"/>
      <c r="C129" s="45"/>
      <c r="D129" s="54"/>
      <c r="E129" s="44"/>
      <c r="F129" s="44"/>
      <c r="G129" s="45">
        <f t="shared" si="25"/>
        <v>0</v>
      </c>
      <c r="H129" s="46">
        <f t="shared" si="26"/>
        <v>0</v>
      </c>
      <c r="I129" s="44"/>
      <c r="J129" s="45"/>
      <c r="K129" s="45">
        <f t="shared" si="27"/>
        <v>0</v>
      </c>
      <c r="L129" s="47">
        <f t="shared" si="28"/>
        <v>0</v>
      </c>
      <c r="M129" s="74">
        <f t="shared" si="29"/>
        <v>0</v>
      </c>
      <c r="N129" s="68">
        <f t="shared" si="30"/>
        <v>-144</v>
      </c>
      <c r="P129" s="55"/>
      <c r="R129" s="43">
        <f t="shared" si="31"/>
        <v>123</v>
      </c>
    </row>
    <row r="130" spans="1:18" ht="19.5">
      <c r="A130" s="56"/>
      <c r="B130" s="53"/>
      <c r="C130" s="45"/>
      <c r="D130" s="54"/>
      <c r="E130" s="44"/>
      <c r="F130" s="44"/>
      <c r="G130" s="45">
        <f t="shared" si="25"/>
        <v>0</v>
      </c>
      <c r="H130" s="46">
        <f t="shared" si="26"/>
        <v>0</v>
      </c>
      <c r="I130" s="44"/>
      <c r="J130" s="45"/>
      <c r="K130" s="45">
        <f t="shared" si="27"/>
        <v>0</v>
      </c>
      <c r="L130" s="47">
        <f t="shared" si="28"/>
        <v>0</v>
      </c>
      <c r="M130" s="74">
        <f t="shared" si="29"/>
        <v>0</v>
      </c>
      <c r="N130" s="68">
        <f t="shared" si="30"/>
        <v>-144</v>
      </c>
      <c r="P130" s="55"/>
      <c r="R130" s="43">
        <f t="shared" si="31"/>
        <v>123</v>
      </c>
    </row>
    <row r="131" spans="1:18" ht="19.5">
      <c r="A131" s="56"/>
      <c r="B131" s="53"/>
      <c r="C131" s="45"/>
      <c r="D131" s="54"/>
      <c r="E131" s="44"/>
      <c r="F131" s="44"/>
      <c r="G131" s="45">
        <f t="shared" si="25"/>
        <v>0</v>
      </c>
      <c r="H131" s="46">
        <f t="shared" si="26"/>
        <v>0</v>
      </c>
      <c r="I131" s="44"/>
      <c r="J131" s="45"/>
      <c r="K131" s="45">
        <f t="shared" si="27"/>
        <v>0</v>
      </c>
      <c r="L131" s="47">
        <f t="shared" si="28"/>
        <v>0</v>
      </c>
      <c r="M131" s="74">
        <f t="shared" si="29"/>
        <v>0</v>
      </c>
      <c r="N131" s="68">
        <f t="shared" si="30"/>
        <v>-144</v>
      </c>
      <c r="P131" s="55"/>
      <c r="R131" s="43">
        <f t="shared" si="31"/>
        <v>123</v>
      </c>
    </row>
    <row r="132" spans="1:18" ht="19.5">
      <c r="A132" s="56"/>
      <c r="B132" s="53"/>
      <c r="C132" s="45"/>
      <c r="D132" s="54"/>
      <c r="E132" s="44"/>
      <c r="F132" s="44"/>
      <c r="G132" s="45">
        <f t="shared" si="25"/>
        <v>0</v>
      </c>
      <c r="H132" s="46">
        <f t="shared" si="26"/>
        <v>0</v>
      </c>
      <c r="I132" s="44"/>
      <c r="J132" s="45"/>
      <c r="K132" s="45">
        <f t="shared" si="27"/>
        <v>0</v>
      </c>
      <c r="L132" s="47">
        <f t="shared" si="28"/>
        <v>0</v>
      </c>
      <c r="M132" s="74">
        <f t="shared" si="29"/>
        <v>0</v>
      </c>
      <c r="N132" s="68">
        <f t="shared" si="30"/>
        <v>-144</v>
      </c>
      <c r="P132" s="55"/>
      <c r="R132" s="43">
        <f t="shared" si="31"/>
        <v>123</v>
      </c>
    </row>
    <row r="133" spans="1:18" ht="19.5">
      <c r="A133" s="56"/>
      <c r="B133" s="53"/>
      <c r="C133" s="45"/>
      <c r="D133" s="54"/>
      <c r="E133" s="44"/>
      <c r="F133" s="44"/>
      <c r="G133" s="45">
        <f t="shared" si="25"/>
        <v>0</v>
      </c>
      <c r="H133" s="46">
        <f t="shared" si="26"/>
        <v>0</v>
      </c>
      <c r="I133" s="44"/>
      <c r="J133" s="45"/>
      <c r="K133" s="45">
        <f t="shared" si="27"/>
        <v>0</v>
      </c>
      <c r="L133" s="47">
        <f t="shared" si="28"/>
        <v>0</v>
      </c>
      <c r="M133" s="74">
        <f t="shared" si="29"/>
        <v>0</v>
      </c>
      <c r="N133" s="68">
        <f t="shared" si="30"/>
        <v>-144</v>
      </c>
      <c r="P133" s="55"/>
      <c r="R133" s="43">
        <f t="shared" si="31"/>
        <v>123</v>
      </c>
    </row>
    <row r="134" spans="1:18" ht="19.5">
      <c r="A134" s="56"/>
      <c r="B134" s="53"/>
      <c r="C134" s="45"/>
      <c r="D134" s="54"/>
      <c r="E134" s="44"/>
      <c r="F134" s="44"/>
      <c r="G134" s="45">
        <f t="shared" si="25"/>
        <v>0</v>
      </c>
      <c r="H134" s="46">
        <f t="shared" si="26"/>
        <v>0</v>
      </c>
      <c r="I134" s="44"/>
      <c r="J134" s="45"/>
      <c r="K134" s="45">
        <f t="shared" si="27"/>
        <v>0</v>
      </c>
      <c r="L134" s="47">
        <f t="shared" si="28"/>
        <v>0</v>
      </c>
      <c r="M134" s="74">
        <f t="shared" si="29"/>
        <v>0</v>
      </c>
      <c r="N134" s="68">
        <f t="shared" si="30"/>
        <v>-144</v>
      </c>
      <c r="P134" s="55"/>
      <c r="R134" s="43">
        <f t="shared" si="31"/>
        <v>123</v>
      </c>
    </row>
    <row r="135" spans="1:18" ht="19.5">
      <c r="A135" s="56"/>
      <c r="B135" s="53"/>
      <c r="C135" s="45"/>
      <c r="D135" s="54"/>
      <c r="E135" s="44"/>
      <c r="F135" s="44"/>
      <c r="G135" s="45">
        <f t="shared" si="25"/>
        <v>0</v>
      </c>
      <c r="H135" s="46">
        <f t="shared" si="26"/>
        <v>0</v>
      </c>
      <c r="I135" s="44"/>
      <c r="J135" s="45"/>
      <c r="K135" s="45">
        <f t="shared" si="27"/>
        <v>0</v>
      </c>
      <c r="L135" s="47">
        <f t="shared" si="28"/>
        <v>0</v>
      </c>
      <c r="M135" s="74">
        <f t="shared" si="29"/>
        <v>0</v>
      </c>
      <c r="N135" s="68">
        <f t="shared" si="30"/>
        <v>-144</v>
      </c>
      <c r="P135" s="55"/>
      <c r="R135" s="43">
        <f t="shared" si="31"/>
        <v>123</v>
      </c>
    </row>
    <row r="136" spans="1:18" ht="19.5">
      <c r="A136" s="56"/>
      <c r="B136" s="53"/>
      <c r="C136" s="45"/>
      <c r="D136" s="54"/>
      <c r="E136" s="44"/>
      <c r="F136" s="44"/>
      <c r="G136" s="45">
        <f t="shared" si="25"/>
        <v>0</v>
      </c>
      <c r="H136" s="46">
        <f t="shared" si="26"/>
        <v>0</v>
      </c>
      <c r="I136" s="44"/>
      <c r="J136" s="45"/>
      <c r="K136" s="45">
        <f t="shared" si="27"/>
        <v>0</v>
      </c>
      <c r="L136" s="47">
        <f t="shared" si="28"/>
        <v>0</v>
      </c>
      <c r="M136" s="74">
        <f t="shared" si="29"/>
        <v>0</v>
      </c>
      <c r="N136" s="68">
        <f t="shared" si="30"/>
        <v>-144</v>
      </c>
      <c r="P136" s="55"/>
      <c r="R136" s="43">
        <f t="shared" si="31"/>
        <v>123</v>
      </c>
    </row>
    <row r="137" spans="1:18" ht="19.5">
      <c r="A137" s="56"/>
      <c r="B137" s="53"/>
      <c r="C137" s="45"/>
      <c r="D137" s="54"/>
      <c r="E137" s="44"/>
      <c r="F137" s="44"/>
      <c r="G137" s="45">
        <f t="shared" si="25"/>
        <v>0</v>
      </c>
      <c r="H137" s="46">
        <f t="shared" si="26"/>
        <v>0</v>
      </c>
      <c r="I137" s="44"/>
      <c r="J137" s="45"/>
      <c r="K137" s="45">
        <f t="shared" si="27"/>
        <v>0</v>
      </c>
      <c r="L137" s="47">
        <f t="shared" si="28"/>
        <v>0</v>
      </c>
      <c r="M137" s="74">
        <f t="shared" si="29"/>
        <v>0</v>
      </c>
      <c r="N137" s="68">
        <f t="shared" si="30"/>
        <v>-144</v>
      </c>
      <c r="P137" s="55"/>
      <c r="R137" s="43">
        <f t="shared" si="31"/>
        <v>123</v>
      </c>
    </row>
    <row r="138" spans="1:18" ht="19.5">
      <c r="A138" s="56"/>
      <c r="B138" s="53"/>
      <c r="C138" s="45"/>
      <c r="D138" s="54"/>
      <c r="E138" s="44"/>
      <c r="F138" s="44"/>
      <c r="G138" s="45">
        <f t="shared" si="25"/>
        <v>0</v>
      </c>
      <c r="H138" s="46">
        <f t="shared" si="26"/>
        <v>0</v>
      </c>
      <c r="I138" s="44"/>
      <c r="J138" s="45"/>
      <c r="K138" s="45">
        <f t="shared" si="27"/>
        <v>0</v>
      </c>
      <c r="L138" s="47">
        <f t="shared" si="28"/>
        <v>0</v>
      </c>
      <c r="M138" s="74">
        <f t="shared" si="29"/>
        <v>0</v>
      </c>
      <c r="N138" s="68">
        <f t="shared" si="30"/>
        <v>-144</v>
      </c>
      <c r="P138" s="55"/>
      <c r="R138" s="43">
        <f t="shared" si="31"/>
        <v>123</v>
      </c>
    </row>
    <row r="139" spans="1:18" ht="19.5">
      <c r="A139" s="56"/>
      <c r="B139" s="53"/>
      <c r="C139" s="45"/>
      <c r="D139" s="54"/>
      <c r="E139" s="44"/>
      <c r="F139" s="44"/>
      <c r="G139" s="45">
        <f t="shared" si="25"/>
        <v>0</v>
      </c>
      <c r="H139" s="46">
        <f t="shared" si="26"/>
        <v>0</v>
      </c>
      <c r="I139" s="44"/>
      <c r="J139" s="45"/>
      <c r="K139" s="45">
        <f t="shared" si="27"/>
        <v>0</v>
      </c>
      <c r="L139" s="47">
        <f t="shared" si="28"/>
        <v>0</v>
      </c>
      <c r="M139" s="74">
        <f t="shared" si="29"/>
        <v>0</v>
      </c>
      <c r="N139" s="68">
        <f t="shared" si="30"/>
        <v>-144</v>
      </c>
      <c r="P139" s="55"/>
      <c r="R139" s="43">
        <f t="shared" si="31"/>
        <v>123</v>
      </c>
    </row>
    <row r="140" spans="1:18" ht="19.5">
      <c r="A140" s="56"/>
      <c r="B140" s="53"/>
      <c r="C140" s="45"/>
      <c r="D140" s="54"/>
      <c r="E140" s="44"/>
      <c r="F140" s="44"/>
      <c r="G140" s="45">
        <f t="shared" si="25"/>
        <v>0</v>
      </c>
      <c r="H140" s="46">
        <f t="shared" si="26"/>
        <v>0</v>
      </c>
      <c r="I140" s="44"/>
      <c r="J140" s="45"/>
      <c r="K140" s="45">
        <f t="shared" si="27"/>
        <v>0</v>
      </c>
      <c r="L140" s="47">
        <f t="shared" si="28"/>
        <v>0</v>
      </c>
      <c r="M140" s="74">
        <f t="shared" si="29"/>
        <v>0</v>
      </c>
      <c r="N140" s="68">
        <f t="shared" si="30"/>
        <v>-144</v>
      </c>
      <c r="P140" s="55"/>
      <c r="R140" s="43">
        <f t="shared" si="31"/>
        <v>123</v>
      </c>
    </row>
    <row r="141" spans="1:18" ht="19.5">
      <c r="A141" s="56"/>
      <c r="B141" s="53"/>
      <c r="C141" s="45"/>
      <c r="D141" s="54"/>
      <c r="E141" s="44"/>
      <c r="F141" s="44"/>
      <c r="G141" s="45">
        <f t="shared" si="25"/>
        <v>0</v>
      </c>
      <c r="H141" s="46">
        <f t="shared" si="26"/>
        <v>0</v>
      </c>
      <c r="I141" s="44"/>
      <c r="J141" s="45"/>
      <c r="K141" s="45">
        <f t="shared" si="27"/>
        <v>0</v>
      </c>
      <c r="L141" s="47">
        <f t="shared" si="28"/>
        <v>0</v>
      </c>
      <c r="M141" s="74">
        <f t="shared" si="29"/>
        <v>0</v>
      </c>
      <c r="N141" s="68">
        <f t="shared" si="30"/>
        <v>-144</v>
      </c>
      <c r="P141" s="55"/>
      <c r="R141" s="43">
        <f t="shared" si="31"/>
        <v>123</v>
      </c>
    </row>
    <row r="142" spans="1:18" ht="19.5">
      <c r="A142" s="56"/>
      <c r="B142" s="53"/>
      <c r="C142" s="45"/>
      <c r="D142" s="54"/>
      <c r="E142" s="44"/>
      <c r="F142" s="44"/>
      <c r="G142" s="45">
        <f t="shared" si="25"/>
        <v>0</v>
      </c>
      <c r="H142" s="46">
        <f t="shared" si="26"/>
        <v>0</v>
      </c>
      <c r="I142" s="44"/>
      <c r="J142" s="45"/>
      <c r="K142" s="45">
        <f t="shared" si="27"/>
        <v>0</v>
      </c>
      <c r="L142" s="47">
        <f t="shared" si="28"/>
        <v>0</v>
      </c>
      <c r="M142" s="74">
        <f t="shared" si="29"/>
        <v>0</v>
      </c>
      <c r="N142" s="68">
        <f t="shared" si="30"/>
        <v>-144</v>
      </c>
      <c r="P142" s="55"/>
      <c r="R142" s="43">
        <f t="shared" si="31"/>
        <v>123</v>
      </c>
    </row>
    <row r="143" spans="1:18" ht="19.5">
      <c r="A143" s="56"/>
      <c r="B143" s="53"/>
      <c r="C143" s="45"/>
      <c r="D143" s="54"/>
      <c r="E143" s="44"/>
      <c r="F143" s="44"/>
      <c r="G143" s="45">
        <f t="shared" si="25"/>
        <v>0</v>
      </c>
      <c r="H143" s="46">
        <f t="shared" si="26"/>
        <v>0</v>
      </c>
      <c r="I143" s="44"/>
      <c r="J143" s="45"/>
      <c r="K143" s="45">
        <f t="shared" si="27"/>
        <v>0</v>
      </c>
      <c r="L143" s="47">
        <f t="shared" si="28"/>
        <v>0</v>
      </c>
      <c r="M143" s="74">
        <f t="shared" si="29"/>
        <v>0</v>
      </c>
      <c r="N143" s="68">
        <f t="shared" si="30"/>
        <v>-144</v>
      </c>
      <c r="P143" s="55"/>
      <c r="R143" s="43">
        <f t="shared" si="31"/>
        <v>123</v>
      </c>
    </row>
    <row r="144" spans="1:18" ht="19.5">
      <c r="A144" s="56"/>
      <c r="B144" s="53"/>
      <c r="C144" s="45"/>
      <c r="D144" s="54"/>
      <c r="E144" s="44"/>
      <c r="F144" s="44"/>
      <c r="G144" s="45">
        <f t="shared" si="25"/>
        <v>0</v>
      </c>
      <c r="H144" s="46">
        <f t="shared" si="26"/>
        <v>0</v>
      </c>
      <c r="I144" s="44"/>
      <c r="J144" s="45"/>
      <c r="K144" s="45">
        <f t="shared" si="27"/>
        <v>0</v>
      </c>
      <c r="L144" s="47">
        <f t="shared" si="28"/>
        <v>0</v>
      </c>
      <c r="M144" s="74">
        <f t="shared" si="29"/>
        <v>0</v>
      </c>
      <c r="N144" s="68">
        <f t="shared" si="30"/>
        <v>-144</v>
      </c>
      <c r="P144" s="55"/>
      <c r="R144" s="43">
        <f t="shared" si="31"/>
        <v>123</v>
      </c>
    </row>
    <row r="145" spans="1:18" ht="19.5">
      <c r="A145" s="56"/>
      <c r="B145" s="53"/>
      <c r="C145" s="45"/>
      <c r="D145" s="54"/>
      <c r="E145" s="44"/>
      <c r="F145" s="44"/>
      <c r="G145" s="45">
        <f t="shared" si="25"/>
        <v>0</v>
      </c>
      <c r="H145" s="46">
        <f t="shared" si="26"/>
        <v>0</v>
      </c>
      <c r="I145" s="44"/>
      <c r="J145" s="45"/>
      <c r="K145" s="45">
        <f t="shared" si="27"/>
        <v>0</v>
      </c>
      <c r="L145" s="47">
        <f t="shared" si="28"/>
        <v>0</v>
      </c>
      <c r="M145" s="74">
        <f t="shared" si="29"/>
        <v>0</v>
      </c>
      <c r="N145" s="68">
        <f t="shared" si="30"/>
        <v>-144</v>
      </c>
      <c r="P145" s="55"/>
      <c r="R145" s="43">
        <f t="shared" si="31"/>
        <v>123</v>
      </c>
    </row>
    <row r="146" spans="1:18" ht="19.5">
      <c r="A146" s="56"/>
      <c r="B146" s="53"/>
      <c r="C146" s="45"/>
      <c r="D146" s="54"/>
      <c r="E146" s="44"/>
      <c r="F146" s="44"/>
      <c r="G146" s="45">
        <f t="shared" ref="G146:G194" si="32">SUM(E146+F146)</f>
        <v>0</v>
      </c>
      <c r="H146" s="46">
        <f t="shared" ref="H146:H194" si="33">(G146-D146)</f>
        <v>0</v>
      </c>
      <c r="I146" s="44"/>
      <c r="J146" s="45"/>
      <c r="K146" s="45">
        <f t="shared" ref="K146:K194" si="34">SUM(I146:J146)</f>
        <v>0</v>
      </c>
      <c r="L146" s="47">
        <f t="shared" ref="L146:L194" si="35">+(K146-D146)</f>
        <v>0</v>
      </c>
      <c r="M146" s="74">
        <f t="shared" ref="M146:M194" si="36">G146+K146</f>
        <v>0</v>
      </c>
      <c r="N146" s="68">
        <f t="shared" ref="N146:N194" si="37">(M146-144)</f>
        <v>-144</v>
      </c>
      <c r="P146" s="55"/>
      <c r="R146" s="43">
        <f t="shared" ref="R146:R194" si="38" xml:space="preserve"> DATEDIF(P146,$R$7,"y")</f>
        <v>123</v>
      </c>
    </row>
    <row r="147" spans="1:18" ht="19.5">
      <c r="A147" s="56"/>
      <c r="B147" s="53"/>
      <c r="C147" s="45"/>
      <c r="D147" s="54"/>
      <c r="E147" s="44"/>
      <c r="F147" s="44"/>
      <c r="G147" s="45">
        <f t="shared" si="32"/>
        <v>0</v>
      </c>
      <c r="H147" s="46">
        <f t="shared" si="33"/>
        <v>0</v>
      </c>
      <c r="I147" s="44"/>
      <c r="J147" s="45"/>
      <c r="K147" s="45">
        <f t="shared" si="34"/>
        <v>0</v>
      </c>
      <c r="L147" s="47">
        <f t="shared" si="35"/>
        <v>0</v>
      </c>
      <c r="M147" s="74">
        <f t="shared" si="36"/>
        <v>0</v>
      </c>
      <c r="N147" s="68">
        <f t="shared" si="37"/>
        <v>-144</v>
      </c>
      <c r="P147" s="55"/>
      <c r="R147" s="43">
        <f t="shared" si="38"/>
        <v>123</v>
      </c>
    </row>
    <row r="148" spans="1:18" ht="19.5">
      <c r="A148" s="56"/>
      <c r="B148" s="53"/>
      <c r="C148" s="45"/>
      <c r="D148" s="54"/>
      <c r="E148" s="44"/>
      <c r="F148" s="44"/>
      <c r="G148" s="45">
        <f t="shared" si="32"/>
        <v>0</v>
      </c>
      <c r="H148" s="46">
        <f t="shared" si="33"/>
        <v>0</v>
      </c>
      <c r="I148" s="44"/>
      <c r="J148" s="45"/>
      <c r="K148" s="45">
        <f t="shared" si="34"/>
        <v>0</v>
      </c>
      <c r="L148" s="47">
        <f t="shared" si="35"/>
        <v>0</v>
      </c>
      <c r="M148" s="74">
        <f t="shared" si="36"/>
        <v>0</v>
      </c>
      <c r="N148" s="68">
        <f t="shared" si="37"/>
        <v>-144</v>
      </c>
      <c r="P148" s="55"/>
      <c r="R148" s="43">
        <f t="shared" si="38"/>
        <v>123</v>
      </c>
    </row>
    <row r="149" spans="1:18" ht="19.5">
      <c r="A149" s="56"/>
      <c r="B149" s="53"/>
      <c r="C149" s="45"/>
      <c r="D149" s="54"/>
      <c r="E149" s="44"/>
      <c r="F149" s="44"/>
      <c r="G149" s="45">
        <f t="shared" si="32"/>
        <v>0</v>
      </c>
      <c r="H149" s="46">
        <f t="shared" si="33"/>
        <v>0</v>
      </c>
      <c r="I149" s="44"/>
      <c r="J149" s="45"/>
      <c r="K149" s="45">
        <f t="shared" si="34"/>
        <v>0</v>
      </c>
      <c r="L149" s="47">
        <f t="shared" si="35"/>
        <v>0</v>
      </c>
      <c r="M149" s="74">
        <f t="shared" si="36"/>
        <v>0</v>
      </c>
      <c r="N149" s="68">
        <f t="shared" si="37"/>
        <v>-144</v>
      </c>
      <c r="P149" s="55"/>
      <c r="R149" s="43">
        <f t="shared" si="38"/>
        <v>123</v>
      </c>
    </row>
    <row r="150" spans="1:18" ht="19.5">
      <c r="A150" s="56"/>
      <c r="B150" s="53"/>
      <c r="C150" s="45"/>
      <c r="D150" s="54"/>
      <c r="E150" s="44"/>
      <c r="F150" s="44"/>
      <c r="G150" s="45">
        <f t="shared" si="32"/>
        <v>0</v>
      </c>
      <c r="H150" s="46">
        <f t="shared" si="33"/>
        <v>0</v>
      </c>
      <c r="I150" s="44"/>
      <c r="J150" s="45"/>
      <c r="K150" s="45">
        <f t="shared" si="34"/>
        <v>0</v>
      </c>
      <c r="L150" s="47">
        <f t="shared" si="35"/>
        <v>0</v>
      </c>
      <c r="M150" s="74">
        <f t="shared" si="36"/>
        <v>0</v>
      </c>
      <c r="N150" s="68">
        <f t="shared" si="37"/>
        <v>-144</v>
      </c>
      <c r="P150" s="55"/>
      <c r="R150" s="43">
        <f t="shared" si="38"/>
        <v>123</v>
      </c>
    </row>
    <row r="151" spans="1:18" ht="19.5">
      <c r="A151" s="56"/>
      <c r="B151" s="53"/>
      <c r="C151" s="45"/>
      <c r="D151" s="54"/>
      <c r="E151" s="44"/>
      <c r="F151" s="44"/>
      <c r="G151" s="45">
        <f t="shared" si="32"/>
        <v>0</v>
      </c>
      <c r="H151" s="46">
        <f t="shared" si="33"/>
        <v>0</v>
      </c>
      <c r="I151" s="44"/>
      <c r="J151" s="45"/>
      <c r="K151" s="45">
        <f t="shared" si="34"/>
        <v>0</v>
      </c>
      <c r="L151" s="47">
        <f t="shared" si="35"/>
        <v>0</v>
      </c>
      <c r="M151" s="74">
        <f t="shared" si="36"/>
        <v>0</v>
      </c>
      <c r="N151" s="68">
        <f t="shared" si="37"/>
        <v>-144</v>
      </c>
      <c r="P151" s="55"/>
      <c r="R151" s="43">
        <f t="shared" si="38"/>
        <v>123</v>
      </c>
    </row>
    <row r="152" spans="1:18" ht="19.5">
      <c r="A152" s="56"/>
      <c r="B152" s="53"/>
      <c r="C152" s="45"/>
      <c r="D152" s="54"/>
      <c r="E152" s="44"/>
      <c r="F152" s="44"/>
      <c r="G152" s="45">
        <f t="shared" si="32"/>
        <v>0</v>
      </c>
      <c r="H152" s="46">
        <f t="shared" si="33"/>
        <v>0</v>
      </c>
      <c r="I152" s="44"/>
      <c r="J152" s="45"/>
      <c r="K152" s="45">
        <f t="shared" si="34"/>
        <v>0</v>
      </c>
      <c r="L152" s="47">
        <f t="shared" si="35"/>
        <v>0</v>
      </c>
      <c r="M152" s="74">
        <f t="shared" si="36"/>
        <v>0</v>
      </c>
      <c r="N152" s="68">
        <f t="shared" si="37"/>
        <v>-144</v>
      </c>
      <c r="P152" s="55"/>
      <c r="R152" s="43">
        <f t="shared" si="38"/>
        <v>123</v>
      </c>
    </row>
    <row r="153" spans="1:18" ht="19.5">
      <c r="A153" s="56"/>
      <c r="B153" s="53"/>
      <c r="C153" s="45"/>
      <c r="D153" s="54"/>
      <c r="E153" s="44"/>
      <c r="F153" s="44"/>
      <c r="G153" s="45">
        <f t="shared" si="32"/>
        <v>0</v>
      </c>
      <c r="H153" s="46">
        <f t="shared" si="33"/>
        <v>0</v>
      </c>
      <c r="I153" s="44"/>
      <c r="J153" s="45"/>
      <c r="K153" s="45">
        <f t="shared" si="34"/>
        <v>0</v>
      </c>
      <c r="L153" s="47">
        <f t="shared" si="35"/>
        <v>0</v>
      </c>
      <c r="M153" s="74">
        <f t="shared" si="36"/>
        <v>0</v>
      </c>
      <c r="N153" s="68">
        <f t="shared" si="37"/>
        <v>-144</v>
      </c>
      <c r="P153" s="55"/>
      <c r="R153" s="43">
        <f t="shared" si="38"/>
        <v>123</v>
      </c>
    </row>
    <row r="154" spans="1:18" ht="19.5">
      <c r="A154" s="56"/>
      <c r="B154" s="53"/>
      <c r="C154" s="45"/>
      <c r="D154" s="54"/>
      <c r="E154" s="44"/>
      <c r="F154" s="44"/>
      <c r="G154" s="45">
        <f t="shared" si="32"/>
        <v>0</v>
      </c>
      <c r="H154" s="46">
        <f t="shared" si="33"/>
        <v>0</v>
      </c>
      <c r="I154" s="44"/>
      <c r="J154" s="45"/>
      <c r="K154" s="45">
        <f t="shared" si="34"/>
        <v>0</v>
      </c>
      <c r="L154" s="47">
        <f t="shared" si="35"/>
        <v>0</v>
      </c>
      <c r="M154" s="74">
        <f t="shared" si="36"/>
        <v>0</v>
      </c>
      <c r="N154" s="68">
        <f t="shared" si="37"/>
        <v>-144</v>
      </c>
      <c r="P154" s="55"/>
      <c r="R154" s="43">
        <f t="shared" si="38"/>
        <v>123</v>
      </c>
    </row>
    <row r="155" spans="1:18" ht="19.5">
      <c r="A155" s="56"/>
      <c r="B155" s="53"/>
      <c r="C155" s="45"/>
      <c r="D155" s="54"/>
      <c r="E155" s="44"/>
      <c r="F155" s="44"/>
      <c r="G155" s="45">
        <f t="shared" si="32"/>
        <v>0</v>
      </c>
      <c r="H155" s="46">
        <f t="shared" si="33"/>
        <v>0</v>
      </c>
      <c r="I155" s="44"/>
      <c r="J155" s="45"/>
      <c r="K155" s="45">
        <f t="shared" si="34"/>
        <v>0</v>
      </c>
      <c r="L155" s="47">
        <f t="shared" si="35"/>
        <v>0</v>
      </c>
      <c r="M155" s="74">
        <f t="shared" si="36"/>
        <v>0</v>
      </c>
      <c r="N155" s="68">
        <f t="shared" si="37"/>
        <v>-144</v>
      </c>
      <c r="P155" s="55"/>
      <c r="R155" s="43">
        <f t="shared" si="38"/>
        <v>123</v>
      </c>
    </row>
    <row r="156" spans="1:18" ht="19.5">
      <c r="A156" s="56"/>
      <c r="B156" s="53"/>
      <c r="C156" s="45"/>
      <c r="D156" s="54"/>
      <c r="E156" s="44"/>
      <c r="F156" s="44"/>
      <c r="G156" s="45">
        <f t="shared" si="32"/>
        <v>0</v>
      </c>
      <c r="H156" s="46">
        <f t="shared" si="33"/>
        <v>0</v>
      </c>
      <c r="I156" s="44"/>
      <c r="J156" s="45"/>
      <c r="K156" s="45">
        <f t="shared" si="34"/>
        <v>0</v>
      </c>
      <c r="L156" s="47">
        <f t="shared" si="35"/>
        <v>0</v>
      </c>
      <c r="M156" s="74">
        <f t="shared" si="36"/>
        <v>0</v>
      </c>
      <c r="N156" s="68">
        <f t="shared" si="37"/>
        <v>-144</v>
      </c>
      <c r="P156" s="55"/>
      <c r="R156" s="43">
        <f t="shared" si="38"/>
        <v>123</v>
      </c>
    </row>
    <row r="157" spans="1:18" ht="19.5">
      <c r="A157" s="56"/>
      <c r="B157" s="53"/>
      <c r="C157" s="45"/>
      <c r="D157" s="54"/>
      <c r="E157" s="44"/>
      <c r="F157" s="44"/>
      <c r="G157" s="45">
        <f t="shared" si="32"/>
        <v>0</v>
      </c>
      <c r="H157" s="46">
        <f t="shared" si="33"/>
        <v>0</v>
      </c>
      <c r="I157" s="44"/>
      <c r="J157" s="45"/>
      <c r="K157" s="45">
        <f t="shared" si="34"/>
        <v>0</v>
      </c>
      <c r="L157" s="47">
        <f t="shared" si="35"/>
        <v>0</v>
      </c>
      <c r="M157" s="74">
        <f t="shared" si="36"/>
        <v>0</v>
      </c>
      <c r="N157" s="68">
        <f t="shared" si="37"/>
        <v>-144</v>
      </c>
      <c r="P157" s="55"/>
      <c r="R157" s="43">
        <f t="shared" si="38"/>
        <v>123</v>
      </c>
    </row>
    <row r="158" spans="1:18" ht="19.5">
      <c r="A158" s="56"/>
      <c r="B158" s="53"/>
      <c r="C158" s="45"/>
      <c r="D158" s="54"/>
      <c r="E158" s="44"/>
      <c r="F158" s="44"/>
      <c r="G158" s="45">
        <f t="shared" si="32"/>
        <v>0</v>
      </c>
      <c r="H158" s="46">
        <f t="shared" si="33"/>
        <v>0</v>
      </c>
      <c r="I158" s="44"/>
      <c r="J158" s="45"/>
      <c r="K158" s="45">
        <f t="shared" si="34"/>
        <v>0</v>
      </c>
      <c r="L158" s="47">
        <f t="shared" si="35"/>
        <v>0</v>
      </c>
      <c r="M158" s="74">
        <f t="shared" si="36"/>
        <v>0</v>
      </c>
      <c r="N158" s="68">
        <f t="shared" si="37"/>
        <v>-144</v>
      </c>
      <c r="P158" s="55"/>
      <c r="R158" s="43">
        <f t="shared" si="38"/>
        <v>123</v>
      </c>
    </row>
    <row r="159" spans="1:18" ht="19.5">
      <c r="A159" s="56"/>
      <c r="B159" s="53"/>
      <c r="C159" s="45"/>
      <c r="D159" s="54"/>
      <c r="E159" s="44"/>
      <c r="F159" s="44"/>
      <c r="G159" s="45">
        <f t="shared" si="32"/>
        <v>0</v>
      </c>
      <c r="H159" s="46">
        <f t="shared" si="33"/>
        <v>0</v>
      </c>
      <c r="I159" s="44"/>
      <c r="J159" s="45"/>
      <c r="K159" s="45">
        <f t="shared" si="34"/>
        <v>0</v>
      </c>
      <c r="L159" s="47">
        <f t="shared" si="35"/>
        <v>0</v>
      </c>
      <c r="M159" s="74">
        <f t="shared" si="36"/>
        <v>0</v>
      </c>
      <c r="N159" s="68">
        <f t="shared" si="37"/>
        <v>-144</v>
      </c>
      <c r="P159" s="55"/>
      <c r="R159" s="43">
        <f t="shared" si="38"/>
        <v>123</v>
      </c>
    </row>
    <row r="160" spans="1:18" ht="19.5">
      <c r="A160" s="56"/>
      <c r="B160" s="53"/>
      <c r="C160" s="45"/>
      <c r="D160" s="54"/>
      <c r="E160" s="44"/>
      <c r="F160" s="44"/>
      <c r="G160" s="45">
        <f t="shared" si="32"/>
        <v>0</v>
      </c>
      <c r="H160" s="46">
        <f t="shared" si="33"/>
        <v>0</v>
      </c>
      <c r="I160" s="44"/>
      <c r="J160" s="45"/>
      <c r="K160" s="45">
        <f t="shared" si="34"/>
        <v>0</v>
      </c>
      <c r="L160" s="47">
        <f t="shared" si="35"/>
        <v>0</v>
      </c>
      <c r="M160" s="74">
        <f t="shared" si="36"/>
        <v>0</v>
      </c>
      <c r="N160" s="68">
        <f t="shared" si="37"/>
        <v>-144</v>
      </c>
      <c r="P160" s="55"/>
      <c r="R160" s="43">
        <f t="shared" si="38"/>
        <v>123</v>
      </c>
    </row>
    <row r="161" spans="1:18" ht="19.5">
      <c r="A161" s="56"/>
      <c r="B161" s="53"/>
      <c r="C161" s="45"/>
      <c r="D161" s="54"/>
      <c r="E161" s="44"/>
      <c r="F161" s="44"/>
      <c r="G161" s="45">
        <f t="shared" si="32"/>
        <v>0</v>
      </c>
      <c r="H161" s="46">
        <f t="shared" si="33"/>
        <v>0</v>
      </c>
      <c r="I161" s="44"/>
      <c r="J161" s="45"/>
      <c r="K161" s="45">
        <f t="shared" si="34"/>
        <v>0</v>
      </c>
      <c r="L161" s="47">
        <f t="shared" si="35"/>
        <v>0</v>
      </c>
      <c r="M161" s="74">
        <f t="shared" si="36"/>
        <v>0</v>
      </c>
      <c r="N161" s="68">
        <f t="shared" si="37"/>
        <v>-144</v>
      </c>
      <c r="P161" s="55"/>
      <c r="R161" s="43">
        <f t="shared" si="38"/>
        <v>123</v>
      </c>
    </row>
    <row r="162" spans="1:18" ht="19.5">
      <c r="A162" s="56"/>
      <c r="B162" s="53"/>
      <c r="C162" s="45"/>
      <c r="D162" s="54"/>
      <c r="E162" s="44"/>
      <c r="F162" s="44"/>
      <c r="G162" s="45">
        <f t="shared" si="32"/>
        <v>0</v>
      </c>
      <c r="H162" s="46">
        <f t="shared" si="33"/>
        <v>0</v>
      </c>
      <c r="I162" s="44"/>
      <c r="J162" s="45"/>
      <c r="K162" s="45">
        <f t="shared" si="34"/>
        <v>0</v>
      </c>
      <c r="L162" s="47">
        <f t="shared" si="35"/>
        <v>0</v>
      </c>
      <c r="M162" s="74">
        <f t="shared" si="36"/>
        <v>0</v>
      </c>
      <c r="N162" s="68">
        <f t="shared" si="37"/>
        <v>-144</v>
      </c>
      <c r="P162" s="55"/>
      <c r="R162" s="43">
        <f t="shared" si="38"/>
        <v>123</v>
      </c>
    </row>
    <row r="163" spans="1:18" ht="19.5">
      <c r="A163" s="56"/>
      <c r="B163" s="53"/>
      <c r="C163" s="45"/>
      <c r="D163" s="54"/>
      <c r="E163" s="44"/>
      <c r="F163" s="44"/>
      <c r="G163" s="45">
        <f t="shared" si="32"/>
        <v>0</v>
      </c>
      <c r="H163" s="46">
        <f t="shared" si="33"/>
        <v>0</v>
      </c>
      <c r="I163" s="44"/>
      <c r="J163" s="45"/>
      <c r="K163" s="45">
        <f t="shared" si="34"/>
        <v>0</v>
      </c>
      <c r="L163" s="47">
        <f t="shared" si="35"/>
        <v>0</v>
      </c>
      <c r="M163" s="74">
        <f t="shared" si="36"/>
        <v>0</v>
      </c>
      <c r="N163" s="68">
        <f t="shared" si="37"/>
        <v>-144</v>
      </c>
      <c r="P163" s="55"/>
      <c r="R163" s="43">
        <f t="shared" si="38"/>
        <v>123</v>
      </c>
    </row>
    <row r="164" spans="1:18" ht="19.5">
      <c r="A164" s="56"/>
      <c r="B164" s="53"/>
      <c r="C164" s="45"/>
      <c r="D164" s="54"/>
      <c r="E164" s="44"/>
      <c r="F164" s="44"/>
      <c r="G164" s="45">
        <f t="shared" si="32"/>
        <v>0</v>
      </c>
      <c r="H164" s="46">
        <f t="shared" si="33"/>
        <v>0</v>
      </c>
      <c r="I164" s="44"/>
      <c r="J164" s="45"/>
      <c r="K164" s="45">
        <f t="shared" si="34"/>
        <v>0</v>
      </c>
      <c r="L164" s="47">
        <f t="shared" si="35"/>
        <v>0</v>
      </c>
      <c r="M164" s="74">
        <f t="shared" si="36"/>
        <v>0</v>
      </c>
      <c r="N164" s="68">
        <f t="shared" si="37"/>
        <v>-144</v>
      </c>
      <c r="P164" s="55"/>
      <c r="R164" s="43">
        <f t="shared" si="38"/>
        <v>123</v>
      </c>
    </row>
    <row r="165" spans="1:18" ht="19.5">
      <c r="A165" s="56"/>
      <c r="B165" s="53"/>
      <c r="C165" s="45"/>
      <c r="D165" s="54"/>
      <c r="E165" s="44"/>
      <c r="F165" s="44"/>
      <c r="G165" s="45">
        <f t="shared" si="32"/>
        <v>0</v>
      </c>
      <c r="H165" s="46">
        <f t="shared" si="33"/>
        <v>0</v>
      </c>
      <c r="I165" s="44"/>
      <c r="J165" s="45"/>
      <c r="K165" s="45">
        <f t="shared" si="34"/>
        <v>0</v>
      </c>
      <c r="L165" s="47">
        <f t="shared" si="35"/>
        <v>0</v>
      </c>
      <c r="M165" s="74">
        <f t="shared" si="36"/>
        <v>0</v>
      </c>
      <c r="N165" s="68">
        <f t="shared" si="37"/>
        <v>-144</v>
      </c>
      <c r="P165" s="55"/>
      <c r="R165" s="43">
        <f t="shared" si="38"/>
        <v>123</v>
      </c>
    </row>
    <row r="166" spans="1:18" ht="19.5">
      <c r="A166" s="56"/>
      <c r="B166" s="53"/>
      <c r="C166" s="45"/>
      <c r="D166" s="54"/>
      <c r="E166" s="44"/>
      <c r="F166" s="44"/>
      <c r="G166" s="45">
        <f t="shared" si="32"/>
        <v>0</v>
      </c>
      <c r="H166" s="46">
        <f t="shared" si="33"/>
        <v>0</v>
      </c>
      <c r="I166" s="44"/>
      <c r="J166" s="45"/>
      <c r="K166" s="45">
        <f t="shared" si="34"/>
        <v>0</v>
      </c>
      <c r="L166" s="47">
        <f t="shared" si="35"/>
        <v>0</v>
      </c>
      <c r="M166" s="74">
        <f t="shared" si="36"/>
        <v>0</v>
      </c>
      <c r="N166" s="68">
        <f t="shared" si="37"/>
        <v>-144</v>
      </c>
      <c r="P166" s="55"/>
      <c r="R166" s="43">
        <f t="shared" si="38"/>
        <v>123</v>
      </c>
    </row>
    <row r="167" spans="1:18" ht="19.5">
      <c r="A167" s="56"/>
      <c r="B167" s="53"/>
      <c r="C167" s="45"/>
      <c r="D167" s="54"/>
      <c r="E167" s="44"/>
      <c r="F167" s="44"/>
      <c r="G167" s="45">
        <f t="shared" si="32"/>
        <v>0</v>
      </c>
      <c r="H167" s="46">
        <f t="shared" si="33"/>
        <v>0</v>
      </c>
      <c r="I167" s="44"/>
      <c r="J167" s="45"/>
      <c r="K167" s="45">
        <f t="shared" si="34"/>
        <v>0</v>
      </c>
      <c r="L167" s="47">
        <f t="shared" si="35"/>
        <v>0</v>
      </c>
      <c r="M167" s="74">
        <f t="shared" si="36"/>
        <v>0</v>
      </c>
      <c r="N167" s="68">
        <f t="shared" si="37"/>
        <v>-144</v>
      </c>
      <c r="P167" s="55"/>
      <c r="R167" s="43">
        <f t="shared" si="38"/>
        <v>123</v>
      </c>
    </row>
    <row r="168" spans="1:18" ht="19.5">
      <c r="A168" s="56"/>
      <c r="B168" s="53"/>
      <c r="C168" s="45"/>
      <c r="D168" s="54"/>
      <c r="E168" s="44"/>
      <c r="F168" s="44"/>
      <c r="G168" s="45">
        <f t="shared" si="32"/>
        <v>0</v>
      </c>
      <c r="H168" s="46">
        <f t="shared" si="33"/>
        <v>0</v>
      </c>
      <c r="I168" s="44"/>
      <c r="J168" s="45"/>
      <c r="K168" s="45">
        <f t="shared" si="34"/>
        <v>0</v>
      </c>
      <c r="L168" s="47">
        <f t="shared" si="35"/>
        <v>0</v>
      </c>
      <c r="M168" s="74">
        <f t="shared" si="36"/>
        <v>0</v>
      </c>
      <c r="N168" s="68">
        <f t="shared" si="37"/>
        <v>-144</v>
      </c>
      <c r="P168" s="55"/>
      <c r="R168" s="43">
        <f t="shared" si="38"/>
        <v>123</v>
      </c>
    </row>
    <row r="169" spans="1:18" ht="19.5">
      <c r="A169" s="56"/>
      <c r="B169" s="53"/>
      <c r="C169" s="45"/>
      <c r="D169" s="54"/>
      <c r="E169" s="44"/>
      <c r="F169" s="44"/>
      <c r="G169" s="45">
        <f t="shared" si="32"/>
        <v>0</v>
      </c>
      <c r="H169" s="46">
        <f t="shared" si="33"/>
        <v>0</v>
      </c>
      <c r="I169" s="44"/>
      <c r="J169" s="45"/>
      <c r="K169" s="45">
        <f t="shared" si="34"/>
        <v>0</v>
      </c>
      <c r="L169" s="47">
        <f t="shared" si="35"/>
        <v>0</v>
      </c>
      <c r="M169" s="74">
        <f t="shared" si="36"/>
        <v>0</v>
      </c>
      <c r="N169" s="68">
        <f t="shared" si="37"/>
        <v>-144</v>
      </c>
      <c r="P169" s="55"/>
      <c r="R169" s="43">
        <f t="shared" si="38"/>
        <v>123</v>
      </c>
    </row>
    <row r="170" spans="1:18" ht="19.5">
      <c r="A170" s="56"/>
      <c r="B170" s="53"/>
      <c r="C170" s="45"/>
      <c r="D170" s="54"/>
      <c r="E170" s="44"/>
      <c r="F170" s="44"/>
      <c r="G170" s="45">
        <f t="shared" si="32"/>
        <v>0</v>
      </c>
      <c r="H170" s="46">
        <f t="shared" si="33"/>
        <v>0</v>
      </c>
      <c r="I170" s="44"/>
      <c r="J170" s="45"/>
      <c r="K170" s="45">
        <f t="shared" si="34"/>
        <v>0</v>
      </c>
      <c r="L170" s="47">
        <f t="shared" si="35"/>
        <v>0</v>
      </c>
      <c r="M170" s="74">
        <f t="shared" si="36"/>
        <v>0</v>
      </c>
      <c r="N170" s="68">
        <f t="shared" si="37"/>
        <v>-144</v>
      </c>
      <c r="P170" s="55"/>
      <c r="R170" s="43">
        <f t="shared" si="38"/>
        <v>123</v>
      </c>
    </row>
    <row r="171" spans="1:18" ht="19.5">
      <c r="A171" s="56"/>
      <c r="B171" s="53"/>
      <c r="C171" s="45"/>
      <c r="D171" s="54"/>
      <c r="E171" s="44"/>
      <c r="F171" s="44"/>
      <c r="G171" s="45">
        <f t="shared" si="32"/>
        <v>0</v>
      </c>
      <c r="H171" s="46">
        <f t="shared" si="33"/>
        <v>0</v>
      </c>
      <c r="I171" s="44"/>
      <c r="J171" s="45"/>
      <c r="K171" s="45">
        <f t="shared" si="34"/>
        <v>0</v>
      </c>
      <c r="L171" s="47">
        <f t="shared" si="35"/>
        <v>0</v>
      </c>
      <c r="M171" s="74">
        <f t="shared" si="36"/>
        <v>0</v>
      </c>
      <c r="N171" s="68">
        <f t="shared" si="37"/>
        <v>-144</v>
      </c>
      <c r="P171" s="55"/>
      <c r="R171" s="43">
        <f t="shared" si="38"/>
        <v>123</v>
      </c>
    </row>
    <row r="172" spans="1:18" ht="19.5">
      <c r="A172" s="56"/>
      <c r="B172" s="53"/>
      <c r="C172" s="45"/>
      <c r="D172" s="54"/>
      <c r="E172" s="44"/>
      <c r="F172" s="44"/>
      <c r="G172" s="45">
        <f t="shared" si="32"/>
        <v>0</v>
      </c>
      <c r="H172" s="46">
        <f t="shared" si="33"/>
        <v>0</v>
      </c>
      <c r="I172" s="44"/>
      <c r="J172" s="45"/>
      <c r="K172" s="45">
        <f t="shared" si="34"/>
        <v>0</v>
      </c>
      <c r="L172" s="47">
        <f t="shared" si="35"/>
        <v>0</v>
      </c>
      <c r="M172" s="74">
        <f t="shared" si="36"/>
        <v>0</v>
      </c>
      <c r="N172" s="68">
        <f t="shared" si="37"/>
        <v>-144</v>
      </c>
      <c r="P172" s="55"/>
      <c r="R172" s="43">
        <f t="shared" si="38"/>
        <v>123</v>
      </c>
    </row>
    <row r="173" spans="1:18" ht="19.5">
      <c r="A173" s="56"/>
      <c r="B173" s="53"/>
      <c r="C173" s="45"/>
      <c r="D173" s="54"/>
      <c r="E173" s="44"/>
      <c r="F173" s="44"/>
      <c r="G173" s="45">
        <f t="shared" si="32"/>
        <v>0</v>
      </c>
      <c r="H173" s="46">
        <f t="shared" si="33"/>
        <v>0</v>
      </c>
      <c r="I173" s="44"/>
      <c r="J173" s="45"/>
      <c r="K173" s="45">
        <f t="shared" si="34"/>
        <v>0</v>
      </c>
      <c r="L173" s="47">
        <f t="shared" si="35"/>
        <v>0</v>
      </c>
      <c r="M173" s="74">
        <f t="shared" si="36"/>
        <v>0</v>
      </c>
      <c r="N173" s="68">
        <f t="shared" si="37"/>
        <v>-144</v>
      </c>
      <c r="P173" s="55"/>
      <c r="R173" s="43">
        <f t="shared" si="38"/>
        <v>123</v>
      </c>
    </row>
    <row r="174" spans="1:18" ht="19.5">
      <c r="A174" s="56"/>
      <c r="B174" s="53"/>
      <c r="C174" s="45"/>
      <c r="D174" s="54"/>
      <c r="E174" s="44"/>
      <c r="F174" s="44"/>
      <c r="G174" s="45">
        <f t="shared" si="32"/>
        <v>0</v>
      </c>
      <c r="H174" s="46">
        <f t="shared" si="33"/>
        <v>0</v>
      </c>
      <c r="I174" s="44"/>
      <c r="J174" s="45"/>
      <c r="K174" s="45">
        <f t="shared" si="34"/>
        <v>0</v>
      </c>
      <c r="L174" s="47">
        <f t="shared" si="35"/>
        <v>0</v>
      </c>
      <c r="M174" s="74">
        <f t="shared" si="36"/>
        <v>0</v>
      </c>
      <c r="N174" s="68">
        <f t="shared" si="37"/>
        <v>-144</v>
      </c>
      <c r="P174" s="55"/>
      <c r="R174" s="43">
        <f t="shared" si="38"/>
        <v>123</v>
      </c>
    </row>
    <row r="175" spans="1:18" ht="19.5">
      <c r="A175" s="56"/>
      <c r="B175" s="53"/>
      <c r="C175" s="45"/>
      <c r="D175" s="54"/>
      <c r="E175" s="44"/>
      <c r="F175" s="44"/>
      <c r="G175" s="45">
        <f t="shared" si="32"/>
        <v>0</v>
      </c>
      <c r="H175" s="46">
        <f t="shared" si="33"/>
        <v>0</v>
      </c>
      <c r="I175" s="44"/>
      <c r="J175" s="45"/>
      <c r="K175" s="45">
        <f t="shared" si="34"/>
        <v>0</v>
      </c>
      <c r="L175" s="47">
        <f t="shared" si="35"/>
        <v>0</v>
      </c>
      <c r="M175" s="74">
        <f t="shared" si="36"/>
        <v>0</v>
      </c>
      <c r="N175" s="68">
        <f t="shared" si="37"/>
        <v>-144</v>
      </c>
      <c r="P175" s="55"/>
      <c r="R175" s="43">
        <f t="shared" si="38"/>
        <v>123</v>
      </c>
    </row>
    <row r="176" spans="1:18" ht="19.5">
      <c r="A176" s="56"/>
      <c r="B176" s="53"/>
      <c r="C176" s="45"/>
      <c r="D176" s="54"/>
      <c r="E176" s="44"/>
      <c r="F176" s="44"/>
      <c r="G176" s="45">
        <f t="shared" si="32"/>
        <v>0</v>
      </c>
      <c r="H176" s="46">
        <f t="shared" si="33"/>
        <v>0</v>
      </c>
      <c r="I176" s="44"/>
      <c r="J176" s="45"/>
      <c r="K176" s="45">
        <f t="shared" si="34"/>
        <v>0</v>
      </c>
      <c r="L176" s="47">
        <f t="shared" si="35"/>
        <v>0</v>
      </c>
      <c r="M176" s="74">
        <f t="shared" si="36"/>
        <v>0</v>
      </c>
      <c r="N176" s="68">
        <f t="shared" si="37"/>
        <v>-144</v>
      </c>
      <c r="P176" s="55"/>
      <c r="R176" s="43">
        <f t="shared" si="38"/>
        <v>123</v>
      </c>
    </row>
    <row r="177" spans="1:18" ht="19.5">
      <c r="A177" s="56"/>
      <c r="B177" s="53"/>
      <c r="C177" s="45"/>
      <c r="D177" s="54"/>
      <c r="E177" s="44"/>
      <c r="F177" s="44"/>
      <c r="G177" s="45">
        <f t="shared" si="32"/>
        <v>0</v>
      </c>
      <c r="H177" s="46">
        <f t="shared" si="33"/>
        <v>0</v>
      </c>
      <c r="I177" s="44"/>
      <c r="J177" s="45"/>
      <c r="K177" s="45">
        <f t="shared" si="34"/>
        <v>0</v>
      </c>
      <c r="L177" s="47">
        <f t="shared" si="35"/>
        <v>0</v>
      </c>
      <c r="M177" s="74">
        <f t="shared" si="36"/>
        <v>0</v>
      </c>
      <c r="N177" s="68">
        <f t="shared" si="37"/>
        <v>-144</v>
      </c>
      <c r="P177" s="55"/>
      <c r="R177" s="43">
        <f t="shared" si="38"/>
        <v>123</v>
      </c>
    </row>
    <row r="178" spans="1:18" ht="19.5">
      <c r="A178" s="56"/>
      <c r="B178" s="53"/>
      <c r="C178" s="45"/>
      <c r="D178" s="54"/>
      <c r="E178" s="44"/>
      <c r="F178" s="44"/>
      <c r="G178" s="45">
        <f t="shared" si="32"/>
        <v>0</v>
      </c>
      <c r="H178" s="46">
        <f t="shared" si="33"/>
        <v>0</v>
      </c>
      <c r="I178" s="44"/>
      <c r="J178" s="45"/>
      <c r="K178" s="45">
        <f t="shared" si="34"/>
        <v>0</v>
      </c>
      <c r="L178" s="47">
        <f t="shared" si="35"/>
        <v>0</v>
      </c>
      <c r="M178" s="74">
        <f t="shared" si="36"/>
        <v>0</v>
      </c>
      <c r="N178" s="68">
        <f t="shared" si="37"/>
        <v>-144</v>
      </c>
      <c r="P178" s="55"/>
      <c r="R178" s="43">
        <f t="shared" si="38"/>
        <v>123</v>
      </c>
    </row>
    <row r="179" spans="1:18" ht="19.5">
      <c r="A179" s="56"/>
      <c r="B179" s="53"/>
      <c r="C179" s="45"/>
      <c r="D179" s="54"/>
      <c r="E179" s="44"/>
      <c r="F179" s="44"/>
      <c r="G179" s="45">
        <f t="shared" si="32"/>
        <v>0</v>
      </c>
      <c r="H179" s="46">
        <f t="shared" si="33"/>
        <v>0</v>
      </c>
      <c r="I179" s="44"/>
      <c r="J179" s="45"/>
      <c r="K179" s="45">
        <f t="shared" si="34"/>
        <v>0</v>
      </c>
      <c r="L179" s="47">
        <f t="shared" si="35"/>
        <v>0</v>
      </c>
      <c r="M179" s="74">
        <f t="shared" si="36"/>
        <v>0</v>
      </c>
      <c r="N179" s="68">
        <f t="shared" si="37"/>
        <v>-144</v>
      </c>
      <c r="P179" s="55"/>
      <c r="R179" s="43">
        <f t="shared" si="38"/>
        <v>123</v>
      </c>
    </row>
    <row r="180" spans="1:18" ht="19.5">
      <c r="A180" s="56"/>
      <c r="B180" s="53"/>
      <c r="C180" s="45"/>
      <c r="D180" s="54"/>
      <c r="E180" s="44"/>
      <c r="F180" s="44"/>
      <c r="G180" s="45">
        <f t="shared" si="32"/>
        <v>0</v>
      </c>
      <c r="H180" s="46">
        <f t="shared" si="33"/>
        <v>0</v>
      </c>
      <c r="I180" s="44"/>
      <c r="J180" s="45"/>
      <c r="K180" s="45">
        <f t="shared" si="34"/>
        <v>0</v>
      </c>
      <c r="L180" s="47">
        <f t="shared" si="35"/>
        <v>0</v>
      </c>
      <c r="M180" s="74">
        <f t="shared" si="36"/>
        <v>0</v>
      </c>
      <c r="N180" s="68">
        <f t="shared" si="37"/>
        <v>-144</v>
      </c>
      <c r="P180" s="55"/>
      <c r="R180" s="43">
        <f t="shared" si="38"/>
        <v>123</v>
      </c>
    </row>
    <row r="181" spans="1:18" ht="19.5">
      <c r="A181" s="56"/>
      <c r="B181" s="53"/>
      <c r="C181" s="45"/>
      <c r="D181" s="54"/>
      <c r="E181" s="44"/>
      <c r="F181" s="44"/>
      <c r="G181" s="45">
        <f t="shared" si="32"/>
        <v>0</v>
      </c>
      <c r="H181" s="46">
        <f t="shared" si="33"/>
        <v>0</v>
      </c>
      <c r="I181" s="44"/>
      <c r="J181" s="45"/>
      <c r="K181" s="45">
        <f t="shared" si="34"/>
        <v>0</v>
      </c>
      <c r="L181" s="47">
        <f t="shared" si="35"/>
        <v>0</v>
      </c>
      <c r="M181" s="74">
        <f t="shared" si="36"/>
        <v>0</v>
      </c>
      <c r="N181" s="68">
        <f t="shared" si="37"/>
        <v>-144</v>
      </c>
      <c r="P181" s="55"/>
      <c r="R181" s="43">
        <f t="shared" si="38"/>
        <v>123</v>
      </c>
    </row>
    <row r="182" spans="1:18" ht="19.5">
      <c r="A182" s="56"/>
      <c r="B182" s="53"/>
      <c r="C182" s="45"/>
      <c r="D182" s="54"/>
      <c r="E182" s="44"/>
      <c r="F182" s="44"/>
      <c r="G182" s="45">
        <f t="shared" si="32"/>
        <v>0</v>
      </c>
      <c r="H182" s="46">
        <f t="shared" si="33"/>
        <v>0</v>
      </c>
      <c r="I182" s="44"/>
      <c r="J182" s="45"/>
      <c r="K182" s="45">
        <f t="shared" si="34"/>
        <v>0</v>
      </c>
      <c r="L182" s="47">
        <f t="shared" si="35"/>
        <v>0</v>
      </c>
      <c r="M182" s="74">
        <f t="shared" si="36"/>
        <v>0</v>
      </c>
      <c r="N182" s="68">
        <f t="shared" si="37"/>
        <v>-144</v>
      </c>
      <c r="P182" s="55"/>
      <c r="R182" s="43">
        <f t="shared" si="38"/>
        <v>123</v>
      </c>
    </row>
    <row r="183" spans="1:18" ht="19.5">
      <c r="A183" s="56"/>
      <c r="B183" s="53"/>
      <c r="C183" s="45"/>
      <c r="D183" s="54"/>
      <c r="E183" s="44"/>
      <c r="F183" s="44"/>
      <c r="G183" s="45">
        <f t="shared" si="32"/>
        <v>0</v>
      </c>
      <c r="H183" s="46">
        <f t="shared" si="33"/>
        <v>0</v>
      </c>
      <c r="I183" s="44"/>
      <c r="J183" s="45"/>
      <c r="K183" s="45">
        <f t="shared" si="34"/>
        <v>0</v>
      </c>
      <c r="L183" s="47">
        <f t="shared" si="35"/>
        <v>0</v>
      </c>
      <c r="M183" s="74">
        <f t="shared" si="36"/>
        <v>0</v>
      </c>
      <c r="N183" s="68">
        <f t="shared" si="37"/>
        <v>-144</v>
      </c>
      <c r="P183" s="55"/>
      <c r="R183" s="43">
        <f t="shared" si="38"/>
        <v>123</v>
      </c>
    </row>
    <row r="184" spans="1:18" ht="19.5">
      <c r="A184" s="56"/>
      <c r="B184" s="53"/>
      <c r="C184" s="45"/>
      <c r="D184" s="54"/>
      <c r="E184" s="44"/>
      <c r="F184" s="44"/>
      <c r="G184" s="45">
        <f t="shared" si="32"/>
        <v>0</v>
      </c>
      <c r="H184" s="46">
        <f t="shared" si="33"/>
        <v>0</v>
      </c>
      <c r="I184" s="44"/>
      <c r="J184" s="45"/>
      <c r="K184" s="45">
        <f t="shared" si="34"/>
        <v>0</v>
      </c>
      <c r="L184" s="47">
        <f t="shared" si="35"/>
        <v>0</v>
      </c>
      <c r="M184" s="74">
        <f t="shared" si="36"/>
        <v>0</v>
      </c>
      <c r="N184" s="68">
        <f t="shared" si="37"/>
        <v>-144</v>
      </c>
      <c r="P184" s="55"/>
      <c r="R184" s="43">
        <f t="shared" si="38"/>
        <v>123</v>
      </c>
    </row>
    <row r="185" spans="1:18" ht="19.5">
      <c r="A185" s="56"/>
      <c r="B185" s="53"/>
      <c r="C185" s="45"/>
      <c r="D185" s="54"/>
      <c r="E185" s="44"/>
      <c r="F185" s="44"/>
      <c r="G185" s="45">
        <f t="shared" si="32"/>
        <v>0</v>
      </c>
      <c r="H185" s="46">
        <f t="shared" si="33"/>
        <v>0</v>
      </c>
      <c r="I185" s="44"/>
      <c r="J185" s="45"/>
      <c r="K185" s="45">
        <f t="shared" si="34"/>
        <v>0</v>
      </c>
      <c r="L185" s="47">
        <f t="shared" si="35"/>
        <v>0</v>
      </c>
      <c r="M185" s="74">
        <f t="shared" si="36"/>
        <v>0</v>
      </c>
      <c r="N185" s="68">
        <f t="shared" si="37"/>
        <v>-144</v>
      </c>
      <c r="P185" s="55"/>
      <c r="R185" s="43">
        <f t="shared" si="38"/>
        <v>123</v>
      </c>
    </row>
    <row r="186" spans="1:18" ht="19.5">
      <c r="A186" s="56"/>
      <c r="B186" s="53"/>
      <c r="C186" s="45"/>
      <c r="D186" s="54"/>
      <c r="E186" s="44"/>
      <c r="F186" s="44"/>
      <c r="G186" s="45">
        <f t="shared" si="32"/>
        <v>0</v>
      </c>
      <c r="H186" s="46">
        <f t="shared" si="33"/>
        <v>0</v>
      </c>
      <c r="I186" s="44"/>
      <c r="J186" s="45"/>
      <c r="K186" s="45">
        <f t="shared" si="34"/>
        <v>0</v>
      </c>
      <c r="L186" s="47">
        <f t="shared" si="35"/>
        <v>0</v>
      </c>
      <c r="M186" s="74">
        <f t="shared" si="36"/>
        <v>0</v>
      </c>
      <c r="N186" s="68">
        <f t="shared" si="37"/>
        <v>-144</v>
      </c>
      <c r="P186" s="55"/>
      <c r="R186" s="43">
        <f t="shared" si="38"/>
        <v>123</v>
      </c>
    </row>
    <row r="187" spans="1:18" ht="19.5">
      <c r="A187" s="56"/>
      <c r="B187" s="53"/>
      <c r="C187" s="45"/>
      <c r="D187" s="54"/>
      <c r="E187" s="44"/>
      <c r="F187" s="44"/>
      <c r="G187" s="45">
        <f t="shared" si="32"/>
        <v>0</v>
      </c>
      <c r="H187" s="46">
        <f t="shared" si="33"/>
        <v>0</v>
      </c>
      <c r="I187" s="44"/>
      <c r="J187" s="45"/>
      <c r="K187" s="45">
        <f t="shared" si="34"/>
        <v>0</v>
      </c>
      <c r="L187" s="47">
        <f t="shared" si="35"/>
        <v>0</v>
      </c>
      <c r="M187" s="74">
        <f t="shared" si="36"/>
        <v>0</v>
      </c>
      <c r="N187" s="68">
        <f t="shared" si="37"/>
        <v>-144</v>
      </c>
      <c r="P187" s="55"/>
      <c r="R187" s="43">
        <f t="shared" si="38"/>
        <v>123</v>
      </c>
    </row>
    <row r="188" spans="1:18" ht="19.5">
      <c r="A188" s="56"/>
      <c r="B188" s="53"/>
      <c r="C188" s="45"/>
      <c r="D188" s="54"/>
      <c r="E188" s="44"/>
      <c r="F188" s="44"/>
      <c r="G188" s="45">
        <f t="shared" si="32"/>
        <v>0</v>
      </c>
      <c r="H188" s="46">
        <f t="shared" si="33"/>
        <v>0</v>
      </c>
      <c r="I188" s="44"/>
      <c r="J188" s="45"/>
      <c r="K188" s="45">
        <f t="shared" si="34"/>
        <v>0</v>
      </c>
      <c r="L188" s="47">
        <f t="shared" si="35"/>
        <v>0</v>
      </c>
      <c r="M188" s="74">
        <f t="shared" si="36"/>
        <v>0</v>
      </c>
      <c r="N188" s="68">
        <f t="shared" si="37"/>
        <v>-144</v>
      </c>
      <c r="P188" s="55"/>
      <c r="R188" s="43">
        <f t="shared" si="38"/>
        <v>123</v>
      </c>
    </row>
    <row r="189" spans="1:18" ht="19.5">
      <c r="A189" s="56"/>
      <c r="B189" s="53"/>
      <c r="C189" s="45"/>
      <c r="D189" s="54"/>
      <c r="E189" s="44"/>
      <c r="F189" s="44"/>
      <c r="G189" s="45">
        <f t="shared" si="32"/>
        <v>0</v>
      </c>
      <c r="H189" s="46">
        <f t="shared" si="33"/>
        <v>0</v>
      </c>
      <c r="I189" s="44"/>
      <c r="J189" s="45"/>
      <c r="K189" s="45">
        <f t="shared" si="34"/>
        <v>0</v>
      </c>
      <c r="L189" s="47">
        <f t="shared" si="35"/>
        <v>0</v>
      </c>
      <c r="M189" s="74">
        <f t="shared" si="36"/>
        <v>0</v>
      </c>
      <c r="N189" s="68">
        <f t="shared" si="37"/>
        <v>-144</v>
      </c>
      <c r="P189" s="55"/>
      <c r="R189" s="43">
        <f t="shared" si="38"/>
        <v>123</v>
      </c>
    </row>
    <row r="190" spans="1:18" ht="19.5">
      <c r="A190" s="56"/>
      <c r="B190" s="53"/>
      <c r="C190" s="45"/>
      <c r="D190" s="54"/>
      <c r="E190" s="44"/>
      <c r="F190" s="44"/>
      <c r="G190" s="45">
        <f t="shared" si="32"/>
        <v>0</v>
      </c>
      <c r="H190" s="46">
        <f t="shared" si="33"/>
        <v>0</v>
      </c>
      <c r="I190" s="44"/>
      <c r="J190" s="45"/>
      <c r="K190" s="45">
        <f t="shared" si="34"/>
        <v>0</v>
      </c>
      <c r="L190" s="47">
        <f t="shared" si="35"/>
        <v>0</v>
      </c>
      <c r="M190" s="74">
        <f t="shared" si="36"/>
        <v>0</v>
      </c>
      <c r="N190" s="68">
        <f t="shared" si="37"/>
        <v>-144</v>
      </c>
      <c r="P190" s="55"/>
      <c r="R190" s="43">
        <f t="shared" si="38"/>
        <v>123</v>
      </c>
    </row>
    <row r="191" spans="1:18" ht="19.5">
      <c r="A191" s="56"/>
      <c r="B191" s="53"/>
      <c r="C191" s="45"/>
      <c r="D191" s="54"/>
      <c r="E191" s="44"/>
      <c r="F191" s="44"/>
      <c r="G191" s="45">
        <f t="shared" si="32"/>
        <v>0</v>
      </c>
      <c r="H191" s="46">
        <f t="shared" si="33"/>
        <v>0</v>
      </c>
      <c r="I191" s="44"/>
      <c r="J191" s="45"/>
      <c r="K191" s="45">
        <f t="shared" si="34"/>
        <v>0</v>
      </c>
      <c r="L191" s="47">
        <f t="shared" si="35"/>
        <v>0</v>
      </c>
      <c r="M191" s="74">
        <f t="shared" si="36"/>
        <v>0</v>
      </c>
      <c r="N191" s="68">
        <f t="shared" si="37"/>
        <v>-144</v>
      </c>
      <c r="P191" s="55"/>
      <c r="R191" s="43">
        <f t="shared" si="38"/>
        <v>123</v>
      </c>
    </row>
    <row r="192" spans="1:18" ht="19.5">
      <c r="A192" s="56"/>
      <c r="B192" s="53"/>
      <c r="C192" s="45"/>
      <c r="D192" s="54"/>
      <c r="E192" s="44"/>
      <c r="F192" s="44"/>
      <c r="G192" s="45">
        <f t="shared" si="32"/>
        <v>0</v>
      </c>
      <c r="H192" s="46">
        <f t="shared" si="33"/>
        <v>0</v>
      </c>
      <c r="I192" s="44"/>
      <c r="J192" s="45"/>
      <c r="K192" s="45">
        <f t="shared" si="34"/>
        <v>0</v>
      </c>
      <c r="L192" s="47">
        <f t="shared" si="35"/>
        <v>0</v>
      </c>
      <c r="M192" s="74">
        <f t="shared" si="36"/>
        <v>0</v>
      </c>
      <c r="N192" s="68">
        <f t="shared" si="37"/>
        <v>-144</v>
      </c>
      <c r="P192" s="55"/>
      <c r="R192" s="43">
        <f t="shared" si="38"/>
        <v>123</v>
      </c>
    </row>
    <row r="193" spans="1:18" ht="19.5">
      <c r="A193" s="56"/>
      <c r="B193" s="53"/>
      <c r="C193" s="45"/>
      <c r="D193" s="54"/>
      <c r="E193" s="44"/>
      <c r="F193" s="44"/>
      <c r="G193" s="45">
        <f t="shared" si="32"/>
        <v>0</v>
      </c>
      <c r="H193" s="46">
        <f t="shared" si="33"/>
        <v>0</v>
      </c>
      <c r="I193" s="44"/>
      <c r="J193" s="45"/>
      <c r="K193" s="45">
        <f t="shared" si="34"/>
        <v>0</v>
      </c>
      <c r="L193" s="47">
        <f t="shared" si="35"/>
        <v>0</v>
      </c>
      <c r="M193" s="74">
        <f t="shared" si="36"/>
        <v>0</v>
      </c>
      <c r="N193" s="68">
        <f t="shared" si="37"/>
        <v>-144</v>
      </c>
      <c r="P193" s="55"/>
      <c r="R193" s="43">
        <f t="shared" si="38"/>
        <v>123</v>
      </c>
    </row>
    <row r="194" spans="1:18" ht="19.5">
      <c r="A194" s="56"/>
      <c r="B194" s="53"/>
      <c r="C194" s="45"/>
      <c r="D194" s="54"/>
      <c r="E194" s="44"/>
      <c r="F194" s="44"/>
      <c r="G194" s="45">
        <f t="shared" si="32"/>
        <v>0</v>
      </c>
      <c r="H194" s="46">
        <f t="shared" si="33"/>
        <v>0</v>
      </c>
      <c r="I194" s="44"/>
      <c r="J194" s="45"/>
      <c r="K194" s="45">
        <f t="shared" si="34"/>
        <v>0</v>
      </c>
      <c r="L194" s="47">
        <f t="shared" si="35"/>
        <v>0</v>
      </c>
      <c r="M194" s="74">
        <f t="shared" si="36"/>
        <v>0</v>
      </c>
      <c r="N194" s="68">
        <f t="shared" si="37"/>
        <v>-144</v>
      </c>
      <c r="P194" s="55"/>
      <c r="R194" s="43">
        <f t="shared" si="38"/>
        <v>123</v>
      </c>
    </row>
    <row r="195" spans="1:18" ht="19.5" thickBot="1">
      <c r="B195" s="1"/>
      <c r="C195" s="1"/>
      <c r="D195" s="1"/>
      <c r="E195" s="1"/>
      <c r="F195" s="1"/>
      <c r="G195" s="1"/>
      <c r="H195" s="1"/>
      <c r="I195" s="1"/>
      <c r="J195" s="1"/>
      <c r="K195" s="1"/>
      <c r="P195" s="1"/>
    </row>
    <row r="196" spans="1:18" ht="20.25" thickBot="1">
      <c r="A196" s="112" t="s">
        <v>22</v>
      </c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4"/>
      <c r="N196" s="66" t="s">
        <v>23</v>
      </c>
      <c r="P196" s="1"/>
    </row>
    <row r="197" spans="1:18" s="63" customFormat="1" ht="20.25" thickBot="1">
      <c r="A197" s="4" t="s">
        <v>12</v>
      </c>
      <c r="B197" s="5" t="s">
        <v>8</v>
      </c>
      <c r="C197" s="5"/>
      <c r="D197" s="4" t="s">
        <v>1</v>
      </c>
      <c r="E197" s="4" t="s">
        <v>2</v>
      </c>
      <c r="F197" s="4" t="s">
        <v>3</v>
      </c>
      <c r="G197" s="4" t="s">
        <v>4</v>
      </c>
      <c r="H197" s="62" t="s">
        <v>11</v>
      </c>
      <c r="I197" s="4" t="s">
        <v>2</v>
      </c>
      <c r="J197" s="4" t="s">
        <v>3</v>
      </c>
      <c r="K197" s="4" t="s">
        <v>4</v>
      </c>
      <c r="L197" s="62" t="s">
        <v>11</v>
      </c>
      <c r="M197" s="4" t="s">
        <v>10</v>
      </c>
      <c r="N197" s="67" t="s">
        <v>24</v>
      </c>
      <c r="O197" s="65"/>
      <c r="R197" s="42" t="s">
        <v>20</v>
      </c>
    </row>
    <row r="198" spans="1:18" ht="19.5">
      <c r="A198" s="56"/>
      <c r="B198" s="53"/>
      <c r="C198" s="53"/>
      <c r="D198" s="54"/>
      <c r="E198" s="44"/>
      <c r="F198" s="44"/>
      <c r="G198" s="45">
        <f t="shared" ref="G198:G208" si="39">SUM(E198+F198)</f>
        <v>0</v>
      </c>
      <c r="H198" s="46">
        <f t="shared" ref="H198:H208" si="40">(G198-D198)</f>
        <v>0</v>
      </c>
      <c r="I198" s="44"/>
      <c r="J198" s="45"/>
      <c r="K198" s="45">
        <f t="shared" ref="K198:K208" si="41">SUM(I198:J198)</f>
        <v>0</v>
      </c>
      <c r="L198" s="47">
        <f t="shared" ref="L198:L208" si="42">+(K198-D198)</f>
        <v>0</v>
      </c>
      <c r="M198" s="74">
        <f t="shared" ref="M198:M208" si="43">G198+K198</f>
        <v>0</v>
      </c>
      <c r="N198" s="68">
        <f t="shared" ref="N198:N208" si="44">(M198-144)</f>
        <v>-144</v>
      </c>
      <c r="P198" s="55"/>
      <c r="R198" s="43">
        <f t="shared" ref="R198:R208" si="45" xml:space="preserve"> DATEDIF(P198,$R$7,"y")</f>
        <v>123</v>
      </c>
    </row>
    <row r="199" spans="1:18" ht="19.5">
      <c r="A199" s="56"/>
      <c r="B199" s="53"/>
      <c r="C199" s="53"/>
      <c r="D199" s="54"/>
      <c r="E199" s="44"/>
      <c r="F199" s="44"/>
      <c r="G199" s="45">
        <f t="shared" si="39"/>
        <v>0</v>
      </c>
      <c r="H199" s="46">
        <f t="shared" si="40"/>
        <v>0</v>
      </c>
      <c r="I199" s="44"/>
      <c r="J199" s="45"/>
      <c r="K199" s="45">
        <f t="shared" si="41"/>
        <v>0</v>
      </c>
      <c r="L199" s="47">
        <f t="shared" si="42"/>
        <v>0</v>
      </c>
      <c r="M199" s="74">
        <f t="shared" si="43"/>
        <v>0</v>
      </c>
      <c r="N199" s="68">
        <f t="shared" si="44"/>
        <v>-144</v>
      </c>
      <c r="P199" s="55"/>
      <c r="R199" s="43">
        <f t="shared" si="45"/>
        <v>123</v>
      </c>
    </row>
    <row r="200" spans="1:18" ht="19.5">
      <c r="A200" s="56"/>
      <c r="B200" s="53"/>
      <c r="C200" s="53"/>
      <c r="D200" s="54"/>
      <c r="E200" s="44"/>
      <c r="F200" s="44"/>
      <c r="G200" s="45">
        <f t="shared" si="39"/>
        <v>0</v>
      </c>
      <c r="H200" s="46">
        <f t="shared" si="40"/>
        <v>0</v>
      </c>
      <c r="I200" s="44"/>
      <c r="J200" s="45"/>
      <c r="K200" s="45">
        <f t="shared" si="41"/>
        <v>0</v>
      </c>
      <c r="L200" s="47">
        <f t="shared" si="42"/>
        <v>0</v>
      </c>
      <c r="M200" s="74">
        <f t="shared" si="43"/>
        <v>0</v>
      </c>
      <c r="N200" s="68">
        <f t="shared" si="44"/>
        <v>-144</v>
      </c>
      <c r="P200" s="55"/>
      <c r="R200" s="43">
        <f t="shared" si="45"/>
        <v>123</v>
      </c>
    </row>
    <row r="201" spans="1:18" ht="19.5">
      <c r="A201" s="56"/>
      <c r="B201" s="53"/>
      <c r="C201" s="53"/>
      <c r="D201" s="54"/>
      <c r="E201" s="44"/>
      <c r="F201" s="44"/>
      <c r="G201" s="45">
        <f t="shared" si="39"/>
        <v>0</v>
      </c>
      <c r="H201" s="46">
        <f t="shared" si="40"/>
        <v>0</v>
      </c>
      <c r="I201" s="44"/>
      <c r="J201" s="45"/>
      <c r="K201" s="45">
        <f t="shared" si="41"/>
        <v>0</v>
      </c>
      <c r="L201" s="47">
        <f t="shared" si="42"/>
        <v>0</v>
      </c>
      <c r="M201" s="74">
        <f t="shared" si="43"/>
        <v>0</v>
      </c>
      <c r="N201" s="68">
        <f t="shared" si="44"/>
        <v>-144</v>
      </c>
      <c r="P201" s="55"/>
      <c r="R201" s="43">
        <f t="shared" si="45"/>
        <v>123</v>
      </c>
    </row>
    <row r="202" spans="1:18" ht="19.5">
      <c r="A202" s="56"/>
      <c r="B202" s="53"/>
      <c r="C202" s="53"/>
      <c r="D202" s="54"/>
      <c r="E202" s="44"/>
      <c r="F202" s="44"/>
      <c r="G202" s="45">
        <f t="shared" si="39"/>
        <v>0</v>
      </c>
      <c r="H202" s="46">
        <f t="shared" si="40"/>
        <v>0</v>
      </c>
      <c r="I202" s="44"/>
      <c r="J202" s="45"/>
      <c r="K202" s="45">
        <f t="shared" si="41"/>
        <v>0</v>
      </c>
      <c r="L202" s="47">
        <f t="shared" si="42"/>
        <v>0</v>
      </c>
      <c r="M202" s="74">
        <f t="shared" si="43"/>
        <v>0</v>
      </c>
      <c r="N202" s="68">
        <f t="shared" si="44"/>
        <v>-144</v>
      </c>
      <c r="P202" s="55"/>
      <c r="R202" s="43">
        <f t="shared" si="45"/>
        <v>123</v>
      </c>
    </row>
    <row r="203" spans="1:18" ht="19.5">
      <c r="A203" s="56"/>
      <c r="B203" s="53"/>
      <c r="C203" s="53"/>
      <c r="D203" s="54"/>
      <c r="E203" s="44"/>
      <c r="F203" s="44"/>
      <c r="G203" s="45">
        <f t="shared" si="39"/>
        <v>0</v>
      </c>
      <c r="H203" s="46">
        <f t="shared" si="40"/>
        <v>0</v>
      </c>
      <c r="I203" s="44"/>
      <c r="J203" s="45"/>
      <c r="K203" s="45">
        <f t="shared" si="41"/>
        <v>0</v>
      </c>
      <c r="L203" s="47">
        <f t="shared" si="42"/>
        <v>0</v>
      </c>
      <c r="M203" s="74">
        <f t="shared" si="43"/>
        <v>0</v>
      </c>
      <c r="N203" s="68">
        <f t="shared" si="44"/>
        <v>-144</v>
      </c>
      <c r="P203" s="55"/>
      <c r="R203" s="43">
        <f t="shared" si="45"/>
        <v>123</v>
      </c>
    </row>
    <row r="204" spans="1:18" ht="19.5">
      <c r="A204" s="56"/>
      <c r="B204" s="53"/>
      <c r="C204" s="53"/>
      <c r="D204" s="54"/>
      <c r="E204" s="44"/>
      <c r="F204" s="44"/>
      <c r="G204" s="45">
        <f t="shared" si="39"/>
        <v>0</v>
      </c>
      <c r="H204" s="46">
        <f t="shared" si="40"/>
        <v>0</v>
      </c>
      <c r="I204" s="44"/>
      <c r="J204" s="45"/>
      <c r="K204" s="45">
        <f t="shared" si="41"/>
        <v>0</v>
      </c>
      <c r="L204" s="47">
        <f t="shared" si="42"/>
        <v>0</v>
      </c>
      <c r="M204" s="74">
        <f t="shared" si="43"/>
        <v>0</v>
      </c>
      <c r="N204" s="68">
        <f t="shared" si="44"/>
        <v>-144</v>
      </c>
      <c r="P204" s="55"/>
      <c r="R204" s="43">
        <f t="shared" si="45"/>
        <v>123</v>
      </c>
    </row>
    <row r="205" spans="1:18" ht="19.5">
      <c r="A205" s="56"/>
      <c r="B205" s="53"/>
      <c r="C205" s="53"/>
      <c r="D205" s="54"/>
      <c r="E205" s="44"/>
      <c r="F205" s="44"/>
      <c r="G205" s="45">
        <f t="shared" si="39"/>
        <v>0</v>
      </c>
      <c r="H205" s="46">
        <f t="shared" si="40"/>
        <v>0</v>
      </c>
      <c r="I205" s="44"/>
      <c r="J205" s="45"/>
      <c r="K205" s="45">
        <f t="shared" si="41"/>
        <v>0</v>
      </c>
      <c r="L205" s="47">
        <f t="shared" si="42"/>
        <v>0</v>
      </c>
      <c r="M205" s="74">
        <f t="shared" si="43"/>
        <v>0</v>
      </c>
      <c r="N205" s="68">
        <f t="shared" si="44"/>
        <v>-144</v>
      </c>
      <c r="P205" s="55"/>
      <c r="R205" s="43">
        <f t="shared" si="45"/>
        <v>123</v>
      </c>
    </row>
    <row r="206" spans="1:18" ht="19.5">
      <c r="A206" s="56"/>
      <c r="B206" s="53"/>
      <c r="C206" s="53"/>
      <c r="D206" s="54"/>
      <c r="E206" s="44"/>
      <c r="F206" s="44"/>
      <c r="G206" s="45">
        <f t="shared" si="39"/>
        <v>0</v>
      </c>
      <c r="H206" s="46">
        <f t="shared" si="40"/>
        <v>0</v>
      </c>
      <c r="I206" s="44"/>
      <c r="J206" s="45"/>
      <c r="K206" s="45">
        <f t="shared" si="41"/>
        <v>0</v>
      </c>
      <c r="L206" s="47">
        <f t="shared" si="42"/>
        <v>0</v>
      </c>
      <c r="M206" s="74">
        <f t="shared" si="43"/>
        <v>0</v>
      </c>
      <c r="N206" s="68">
        <f t="shared" si="44"/>
        <v>-144</v>
      </c>
      <c r="P206" s="55"/>
      <c r="R206" s="43">
        <f t="shared" si="45"/>
        <v>123</v>
      </c>
    </row>
    <row r="207" spans="1:18" ht="19.5">
      <c r="A207" s="56"/>
      <c r="B207" s="53"/>
      <c r="C207" s="53"/>
      <c r="D207" s="54"/>
      <c r="E207" s="44"/>
      <c r="F207" s="44"/>
      <c r="G207" s="45">
        <f t="shared" si="39"/>
        <v>0</v>
      </c>
      <c r="H207" s="46">
        <f t="shared" si="40"/>
        <v>0</v>
      </c>
      <c r="I207" s="44"/>
      <c r="J207" s="45"/>
      <c r="K207" s="45">
        <f t="shared" si="41"/>
        <v>0</v>
      </c>
      <c r="L207" s="47">
        <f t="shared" si="42"/>
        <v>0</v>
      </c>
      <c r="M207" s="74">
        <f t="shared" si="43"/>
        <v>0</v>
      </c>
      <c r="N207" s="68">
        <f t="shared" si="44"/>
        <v>-144</v>
      </c>
      <c r="P207" s="55"/>
      <c r="R207" s="43">
        <f t="shared" si="45"/>
        <v>123</v>
      </c>
    </row>
    <row r="208" spans="1:18" ht="19.5">
      <c r="A208" s="56"/>
      <c r="B208" s="53"/>
      <c r="C208" s="53"/>
      <c r="D208" s="54"/>
      <c r="E208" s="44"/>
      <c r="F208" s="44"/>
      <c r="G208" s="45">
        <f t="shared" si="39"/>
        <v>0</v>
      </c>
      <c r="H208" s="46">
        <f t="shared" si="40"/>
        <v>0</v>
      </c>
      <c r="I208" s="44"/>
      <c r="J208" s="45"/>
      <c r="K208" s="45">
        <f t="shared" si="41"/>
        <v>0</v>
      </c>
      <c r="L208" s="47">
        <f t="shared" si="42"/>
        <v>0</v>
      </c>
      <c r="M208" s="74">
        <f t="shared" si="43"/>
        <v>0</v>
      </c>
      <c r="N208" s="68">
        <f t="shared" si="44"/>
        <v>-144</v>
      </c>
      <c r="P208" s="55"/>
      <c r="R208" s="43">
        <f t="shared" si="45"/>
        <v>123</v>
      </c>
    </row>
  </sheetData>
  <sortState ref="A13:R102">
    <sortCondition ref="R13:R102"/>
  </sortState>
  <mergeCells count="10">
    <mergeCell ref="A196:M196"/>
    <mergeCell ref="A11:M11"/>
    <mergeCell ref="A1:M1"/>
    <mergeCell ref="A2:M2"/>
    <mergeCell ref="A4:M4"/>
    <mergeCell ref="A6:M6"/>
    <mergeCell ref="A8:M8"/>
    <mergeCell ref="A9:M9"/>
    <mergeCell ref="A5:M5"/>
    <mergeCell ref="A10:N10"/>
  </mergeCells>
  <phoneticPr fontId="0" type="noConversion"/>
  <conditionalFormatting sqref="N198:N208 N13:N194">
    <cfRule type="cellIs" dxfId="1" priority="453" operator="lessThan">
      <formula>0</formula>
    </cfRule>
    <cfRule type="cellIs" dxfId="0" priority="454" operator="greaterThan">
      <formula>0</formula>
    </cfRule>
  </conditionalFormatting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3"/>
  <sheetViews>
    <sheetView workbookViewId="0">
      <selection sqref="A1:E1"/>
    </sheetView>
  </sheetViews>
  <sheetFormatPr baseColWidth="10" defaultRowHeight="15"/>
  <cols>
    <col min="1" max="1" width="6.42578125" style="51" bestFit="1" customWidth="1"/>
    <col min="2" max="5" width="21.7109375" customWidth="1"/>
    <col min="6" max="6" width="2" bestFit="1" customWidth="1"/>
    <col min="7" max="7" width="4" bestFit="1" customWidth="1"/>
  </cols>
  <sheetData>
    <row r="1" spans="1:7" s="77" customFormat="1" ht="25.5" customHeight="1">
      <c r="A1" s="136" t="s">
        <v>26</v>
      </c>
      <c r="B1" s="136"/>
      <c r="C1" s="136"/>
      <c r="D1" s="136"/>
      <c r="E1" s="136"/>
    </row>
    <row r="2" spans="1:7" s="1" customFormat="1" ht="27" thickBot="1">
      <c r="A2" s="137" t="s">
        <v>292</v>
      </c>
      <c r="B2" s="137"/>
      <c r="C2" s="137"/>
      <c r="D2" s="137"/>
      <c r="E2" s="137"/>
    </row>
    <row r="3" spans="1:7" s="78" customFormat="1" ht="16.5" thickBot="1">
      <c r="A3" s="138" t="s">
        <v>293</v>
      </c>
      <c r="B3" s="139"/>
      <c r="C3" s="139"/>
      <c r="D3" s="139"/>
      <c r="E3" s="140"/>
    </row>
    <row r="4" spans="1:7" s="79" customFormat="1" ht="15.75">
      <c r="A4" s="141" t="s">
        <v>294</v>
      </c>
      <c r="B4" s="141"/>
      <c r="C4" s="141"/>
      <c r="D4" s="141"/>
      <c r="E4" s="141"/>
    </row>
    <row r="5" spans="1:7" s="79" customFormat="1" ht="16.5" thickBot="1">
      <c r="A5" s="142" t="s">
        <v>295</v>
      </c>
      <c r="B5" s="142"/>
      <c r="C5" s="142"/>
      <c r="D5" s="142"/>
      <c r="E5" s="142"/>
    </row>
    <row r="6" spans="1:7" ht="14.45" customHeight="1" thickBot="1">
      <c r="A6" s="127" t="s">
        <v>296</v>
      </c>
      <c r="B6" s="128"/>
      <c r="C6" s="128"/>
      <c r="D6" s="128"/>
      <c r="E6" s="129"/>
      <c r="F6" s="80"/>
      <c r="G6" s="81"/>
    </row>
    <row r="7" spans="1:7" ht="14.45" customHeight="1">
      <c r="A7" s="98">
        <v>0.33333333333333331</v>
      </c>
      <c r="B7" s="82" t="s">
        <v>77</v>
      </c>
      <c r="C7" s="83" t="s">
        <v>113</v>
      </c>
      <c r="D7" s="83" t="s">
        <v>79</v>
      </c>
      <c r="E7" s="84" t="s">
        <v>155</v>
      </c>
      <c r="F7" s="80">
        <f t="shared" ref="F7:F45" si="0">COUNTA(B7,C7,D7,E7)</f>
        <v>4</v>
      </c>
      <c r="G7" s="81"/>
    </row>
    <row r="8" spans="1:7" ht="14.45" customHeight="1">
      <c r="A8" s="98">
        <v>0.33958333333333335</v>
      </c>
      <c r="B8" s="82"/>
      <c r="C8" s="83"/>
      <c r="D8" s="83"/>
      <c r="E8" s="84"/>
      <c r="F8" s="80">
        <f t="shared" si="0"/>
        <v>0</v>
      </c>
      <c r="G8" s="81"/>
    </row>
    <row r="9" spans="1:7" ht="14.45" customHeight="1">
      <c r="A9" s="98">
        <v>0.34583333333333299</v>
      </c>
      <c r="B9" s="97" t="s">
        <v>97</v>
      </c>
      <c r="C9" s="83" t="s">
        <v>297</v>
      </c>
      <c r="D9" s="83" t="s">
        <v>103</v>
      </c>
      <c r="E9" s="84" t="s">
        <v>57</v>
      </c>
      <c r="F9" s="80">
        <v>3</v>
      </c>
      <c r="G9" s="81"/>
    </row>
    <row r="10" spans="1:7" ht="14.45" customHeight="1">
      <c r="A10" s="98">
        <v>0.35208333333333303</v>
      </c>
      <c r="B10" s="82" t="s">
        <v>269</v>
      </c>
      <c r="C10" s="83" t="s">
        <v>273</v>
      </c>
      <c r="D10" s="83" t="s">
        <v>298</v>
      </c>
      <c r="E10" s="84" t="s">
        <v>40</v>
      </c>
      <c r="F10" s="80">
        <f t="shared" si="0"/>
        <v>4</v>
      </c>
      <c r="G10" s="81"/>
    </row>
    <row r="11" spans="1:7" ht="14.45" customHeight="1">
      <c r="A11" s="98">
        <v>0.358333333333333</v>
      </c>
      <c r="B11" s="82" t="s">
        <v>95</v>
      </c>
      <c r="C11" s="83" t="s">
        <v>299</v>
      </c>
      <c r="D11" s="83" t="s">
        <v>137</v>
      </c>
      <c r="E11" s="84" t="s">
        <v>43</v>
      </c>
      <c r="F11" s="80">
        <f t="shared" si="0"/>
        <v>4</v>
      </c>
      <c r="G11" s="81"/>
    </row>
    <row r="12" spans="1:7" ht="14.45" customHeight="1">
      <c r="A12" s="98">
        <v>0.36458333333333398</v>
      </c>
      <c r="B12" s="82"/>
      <c r="C12" s="83"/>
      <c r="D12" s="83"/>
      <c r="E12" s="84"/>
      <c r="F12" s="80">
        <f t="shared" si="0"/>
        <v>0</v>
      </c>
      <c r="G12" s="81"/>
    </row>
    <row r="13" spans="1:7" ht="14.45" customHeight="1">
      <c r="A13" s="98">
        <v>0.37083333333333401</v>
      </c>
      <c r="B13" s="82" t="s">
        <v>44</v>
      </c>
      <c r="C13" s="83" t="s">
        <v>72</v>
      </c>
      <c r="D13" s="83" t="s">
        <v>63</v>
      </c>
      <c r="E13" s="84" t="s">
        <v>117</v>
      </c>
      <c r="F13" s="80">
        <f t="shared" si="0"/>
        <v>4</v>
      </c>
      <c r="G13" s="81"/>
    </row>
    <row r="14" spans="1:7" ht="14.45" customHeight="1">
      <c r="A14" s="98">
        <v>0.37708333333333299</v>
      </c>
      <c r="B14" s="82" t="s">
        <v>119</v>
      </c>
      <c r="C14" s="83" t="s">
        <v>168</v>
      </c>
      <c r="D14" s="96" t="s">
        <v>162</v>
      </c>
      <c r="E14" s="84" t="s">
        <v>69</v>
      </c>
      <c r="F14" s="80">
        <v>3</v>
      </c>
      <c r="G14" s="81"/>
    </row>
    <row r="15" spans="1:7" ht="14.45" customHeight="1">
      <c r="A15" s="98">
        <v>0.38333333333333403</v>
      </c>
      <c r="B15" s="82" t="s">
        <v>66</v>
      </c>
      <c r="C15" s="83" t="s">
        <v>47</v>
      </c>
      <c r="D15" s="83" t="s">
        <v>68</v>
      </c>
      <c r="E15" s="84" t="s">
        <v>118</v>
      </c>
      <c r="F15" s="80">
        <f t="shared" si="0"/>
        <v>4</v>
      </c>
      <c r="G15" s="81"/>
    </row>
    <row r="16" spans="1:7" ht="14.45" customHeight="1">
      <c r="A16" s="98">
        <v>0.389583333333334</v>
      </c>
      <c r="B16" s="82" t="s">
        <v>166</v>
      </c>
      <c r="C16" s="83" t="s">
        <v>163</v>
      </c>
      <c r="D16" s="83" t="s">
        <v>147</v>
      </c>
      <c r="E16" s="84" t="s">
        <v>105</v>
      </c>
      <c r="F16" s="80">
        <f t="shared" si="0"/>
        <v>4</v>
      </c>
      <c r="G16" s="81"/>
    </row>
    <row r="17" spans="1:7" ht="14.45" customHeight="1">
      <c r="A17" s="98">
        <v>0.39583333333333398</v>
      </c>
      <c r="B17" s="82" t="s">
        <v>300</v>
      </c>
      <c r="C17" s="83" t="s">
        <v>154</v>
      </c>
      <c r="D17" s="83" t="s">
        <v>55</v>
      </c>
      <c r="E17" s="84" t="s">
        <v>125</v>
      </c>
      <c r="F17" s="80">
        <f t="shared" si="0"/>
        <v>4</v>
      </c>
      <c r="G17" s="81"/>
    </row>
    <row r="18" spans="1:7" ht="14.45" customHeight="1">
      <c r="A18" s="98">
        <v>0.40208333333333401</v>
      </c>
      <c r="B18" s="82" t="s">
        <v>275</v>
      </c>
      <c r="C18" s="83" t="s">
        <v>116</v>
      </c>
      <c r="D18" s="83" t="s">
        <v>301</v>
      </c>
      <c r="E18" s="84" t="s">
        <v>302</v>
      </c>
      <c r="F18" s="80">
        <f t="shared" si="0"/>
        <v>4</v>
      </c>
      <c r="G18" s="81"/>
    </row>
    <row r="19" spans="1:7" ht="14.45" customHeight="1">
      <c r="A19" s="98">
        <v>0.40833333333333399</v>
      </c>
      <c r="B19" s="82" t="s">
        <v>274</v>
      </c>
      <c r="C19" s="83" t="s">
        <v>284</v>
      </c>
      <c r="D19" s="83" t="s">
        <v>98</v>
      </c>
      <c r="E19" s="84" t="s">
        <v>99</v>
      </c>
      <c r="F19" s="80">
        <f t="shared" si="0"/>
        <v>4</v>
      </c>
      <c r="G19" s="81"/>
    </row>
    <row r="20" spans="1:7" ht="14.45" customHeight="1">
      <c r="A20" s="98">
        <v>0.41458333333333403</v>
      </c>
      <c r="B20" s="82" t="s">
        <v>75</v>
      </c>
      <c r="C20" s="83" t="s">
        <v>34</v>
      </c>
      <c r="D20" s="83" t="s">
        <v>148</v>
      </c>
      <c r="E20" s="84" t="s">
        <v>145</v>
      </c>
      <c r="F20" s="80">
        <f t="shared" si="0"/>
        <v>4</v>
      </c>
      <c r="G20" s="81"/>
    </row>
    <row r="21" spans="1:7" ht="14.45" customHeight="1">
      <c r="A21" s="98">
        <v>0.420833333333334</v>
      </c>
      <c r="B21" s="82" t="s">
        <v>278</v>
      </c>
      <c r="C21" s="83" t="s">
        <v>279</v>
      </c>
      <c r="D21" s="83" t="s">
        <v>303</v>
      </c>
      <c r="E21" s="84" t="s">
        <v>304</v>
      </c>
      <c r="F21" s="80">
        <f t="shared" si="0"/>
        <v>4</v>
      </c>
      <c r="G21" s="81"/>
    </row>
    <row r="22" spans="1:7" ht="14.45" customHeight="1">
      <c r="A22" s="98">
        <v>0.42708333333333398</v>
      </c>
      <c r="B22" s="82" t="s">
        <v>45</v>
      </c>
      <c r="C22" s="83" t="s">
        <v>64</v>
      </c>
      <c r="D22" s="83" t="s">
        <v>46</v>
      </c>
      <c r="E22" s="84" t="s">
        <v>36</v>
      </c>
      <c r="F22" s="80">
        <f t="shared" si="0"/>
        <v>4</v>
      </c>
      <c r="G22" s="81"/>
    </row>
    <row r="23" spans="1:7" ht="14.45" customHeight="1">
      <c r="A23" s="98">
        <v>0.43333333333333401</v>
      </c>
      <c r="B23" s="82" t="s">
        <v>305</v>
      </c>
      <c r="C23" s="83" t="s">
        <v>306</v>
      </c>
      <c r="D23" s="83" t="s">
        <v>76</v>
      </c>
      <c r="E23" s="84" t="s">
        <v>133</v>
      </c>
      <c r="F23" s="80">
        <f t="shared" si="0"/>
        <v>4</v>
      </c>
      <c r="G23" s="81"/>
    </row>
    <row r="24" spans="1:7" ht="14.45" customHeight="1">
      <c r="A24" s="98">
        <v>0.43958333333333399</v>
      </c>
      <c r="B24" s="82" t="s">
        <v>158</v>
      </c>
      <c r="C24" s="83" t="s">
        <v>38</v>
      </c>
      <c r="D24" s="83" t="s">
        <v>85</v>
      </c>
      <c r="E24" s="84" t="s">
        <v>307</v>
      </c>
      <c r="F24" s="80">
        <f t="shared" si="0"/>
        <v>4</v>
      </c>
      <c r="G24" s="81"/>
    </row>
    <row r="25" spans="1:7" ht="14.45" customHeight="1">
      <c r="A25" s="98">
        <v>0.44583333333333403</v>
      </c>
      <c r="B25" s="82" t="s">
        <v>135</v>
      </c>
      <c r="C25" s="83" t="s">
        <v>115</v>
      </c>
      <c r="D25" s="83" t="s">
        <v>114</v>
      </c>
      <c r="E25" s="84" t="s">
        <v>83</v>
      </c>
      <c r="F25" s="80">
        <f t="shared" si="0"/>
        <v>4</v>
      </c>
      <c r="G25" s="81"/>
    </row>
    <row r="26" spans="1:7" ht="14.45" customHeight="1">
      <c r="A26" s="98">
        <v>0.452083333333334</v>
      </c>
      <c r="B26" s="82" t="s">
        <v>277</v>
      </c>
      <c r="C26" s="83" t="s">
        <v>280</v>
      </c>
      <c r="D26" s="83" t="s">
        <v>281</v>
      </c>
      <c r="E26" s="84" t="s">
        <v>308</v>
      </c>
      <c r="F26" s="80">
        <f t="shared" si="0"/>
        <v>4</v>
      </c>
      <c r="G26" s="81"/>
    </row>
    <row r="27" spans="1:7" ht="14.45" customHeight="1">
      <c r="A27" s="98">
        <v>0.45833333333333398</v>
      </c>
      <c r="B27" s="82" t="s">
        <v>122</v>
      </c>
      <c r="C27" s="83" t="s">
        <v>309</v>
      </c>
      <c r="D27" s="83" t="s">
        <v>81</v>
      </c>
      <c r="E27" s="84" t="s">
        <v>150</v>
      </c>
      <c r="F27" s="80">
        <f t="shared" si="0"/>
        <v>4</v>
      </c>
      <c r="G27" s="81"/>
    </row>
    <row r="28" spans="1:7" ht="14.45" customHeight="1">
      <c r="A28" s="98">
        <v>0.46458333333333401</v>
      </c>
      <c r="B28" s="82" t="s">
        <v>165</v>
      </c>
      <c r="C28" s="83" t="s">
        <v>41</v>
      </c>
      <c r="D28" s="83" t="s">
        <v>128</v>
      </c>
      <c r="E28" s="84" t="s">
        <v>156</v>
      </c>
      <c r="F28" s="80">
        <f t="shared" si="0"/>
        <v>4</v>
      </c>
      <c r="G28" s="81"/>
    </row>
    <row r="29" spans="1:7" ht="14.45" customHeight="1">
      <c r="A29" s="98">
        <v>0.47083333333333399</v>
      </c>
      <c r="B29" s="82" t="s">
        <v>111</v>
      </c>
      <c r="C29" s="83" t="s">
        <v>110</v>
      </c>
      <c r="D29" s="83" t="s">
        <v>161</v>
      </c>
      <c r="E29" s="84" t="s">
        <v>146</v>
      </c>
      <c r="F29" s="80">
        <f t="shared" si="0"/>
        <v>4</v>
      </c>
      <c r="G29" s="81"/>
    </row>
    <row r="30" spans="1:7" ht="14.45" customHeight="1">
      <c r="A30" s="98">
        <v>0.47708333333333403</v>
      </c>
      <c r="B30" s="82" t="s">
        <v>174</v>
      </c>
      <c r="C30" s="83" t="s">
        <v>169</v>
      </c>
      <c r="D30" s="83" t="s">
        <v>164</v>
      </c>
      <c r="E30" s="84" t="s">
        <v>100</v>
      </c>
      <c r="F30" s="80">
        <f t="shared" si="0"/>
        <v>4</v>
      </c>
      <c r="G30" s="81"/>
    </row>
    <row r="31" spans="1:7" ht="14.45" customHeight="1">
      <c r="A31" s="98">
        <v>0.483333333333334</v>
      </c>
      <c r="B31" s="82" t="s">
        <v>130</v>
      </c>
      <c r="C31" s="83" t="s">
        <v>172</v>
      </c>
      <c r="D31" s="83" t="s">
        <v>143</v>
      </c>
      <c r="E31" s="84" t="s">
        <v>141</v>
      </c>
      <c r="F31" s="80">
        <f t="shared" si="0"/>
        <v>4</v>
      </c>
      <c r="G31" s="81"/>
    </row>
    <row r="32" spans="1:7" ht="14.45" customHeight="1">
      <c r="A32" s="98">
        <v>0.48958333333333398</v>
      </c>
      <c r="B32" s="82" t="s">
        <v>73</v>
      </c>
      <c r="C32" s="83" t="s">
        <v>107</v>
      </c>
      <c r="D32" s="83" t="s">
        <v>136</v>
      </c>
      <c r="E32" s="84" t="s">
        <v>121</v>
      </c>
      <c r="F32" s="80">
        <f t="shared" si="0"/>
        <v>4</v>
      </c>
      <c r="G32" s="81"/>
    </row>
    <row r="33" spans="1:7" ht="14.45" customHeight="1" thickBot="1">
      <c r="A33" s="98">
        <v>0.49583333333333401</v>
      </c>
      <c r="B33" s="82" t="s">
        <v>310</v>
      </c>
      <c r="C33" s="83" t="s">
        <v>151</v>
      </c>
      <c r="D33" s="83" t="s">
        <v>90</v>
      </c>
      <c r="E33" s="84" t="s">
        <v>131</v>
      </c>
      <c r="F33" s="80">
        <f t="shared" si="0"/>
        <v>4</v>
      </c>
      <c r="G33" s="81"/>
    </row>
    <row r="34" spans="1:7" ht="14.45" customHeight="1">
      <c r="A34" s="98">
        <v>0.50208333333333399</v>
      </c>
      <c r="B34" s="85" t="s">
        <v>91</v>
      </c>
      <c r="C34" s="86" t="s">
        <v>167</v>
      </c>
      <c r="D34" s="86" t="s">
        <v>311</v>
      </c>
      <c r="E34" s="87" t="s">
        <v>144</v>
      </c>
      <c r="F34" s="80">
        <f t="shared" si="0"/>
        <v>4</v>
      </c>
      <c r="G34" s="81"/>
    </row>
    <row r="35" spans="1:7" ht="14.45" customHeight="1">
      <c r="A35" s="98">
        <v>0.50833333333333397</v>
      </c>
      <c r="B35" s="82" t="s">
        <v>173</v>
      </c>
      <c r="C35" s="83" t="s">
        <v>312</v>
      </c>
      <c r="D35" s="83" t="s">
        <v>160</v>
      </c>
      <c r="E35" s="84" t="s">
        <v>313</v>
      </c>
      <c r="F35" s="80">
        <f t="shared" si="0"/>
        <v>4</v>
      </c>
      <c r="G35" s="81"/>
    </row>
    <row r="36" spans="1:7" ht="14.45" customHeight="1" thickBot="1">
      <c r="A36" s="98">
        <v>0.51458333333333395</v>
      </c>
      <c r="B36" s="88" t="s">
        <v>314</v>
      </c>
      <c r="C36" s="89" t="s">
        <v>276</v>
      </c>
      <c r="D36" s="89" t="s">
        <v>101</v>
      </c>
      <c r="E36" s="90" t="s">
        <v>96</v>
      </c>
      <c r="F36" s="80">
        <f t="shared" si="0"/>
        <v>4</v>
      </c>
      <c r="G36" s="81"/>
    </row>
    <row r="37" spans="1:7" ht="14.45" customHeight="1">
      <c r="A37" s="98">
        <v>0.52083333333333404</v>
      </c>
      <c r="B37" s="86" t="s">
        <v>88</v>
      </c>
      <c r="C37" s="86" t="s">
        <v>59</v>
      </c>
      <c r="D37" s="86" t="s">
        <v>84</v>
      </c>
      <c r="E37" s="87" t="s">
        <v>109</v>
      </c>
      <c r="F37" s="80">
        <f t="shared" si="0"/>
        <v>4</v>
      </c>
      <c r="G37" s="81"/>
    </row>
    <row r="38" spans="1:7" ht="14.45" customHeight="1">
      <c r="A38" s="98">
        <v>0.52708333333333401</v>
      </c>
      <c r="B38" s="83" t="s">
        <v>126</v>
      </c>
      <c r="C38" s="83" t="s">
        <v>48</v>
      </c>
      <c r="D38" s="83" t="s">
        <v>315</v>
      </c>
      <c r="E38" s="84" t="s">
        <v>132</v>
      </c>
      <c r="F38" s="80">
        <f t="shared" si="0"/>
        <v>4</v>
      </c>
      <c r="G38" s="81"/>
    </row>
    <row r="39" spans="1:7" ht="14.45" customHeight="1">
      <c r="A39" s="98">
        <v>0.53333333333333399</v>
      </c>
      <c r="B39" s="83" t="s">
        <v>89</v>
      </c>
      <c r="C39" s="83" t="s">
        <v>50</v>
      </c>
      <c r="D39" s="83" t="s">
        <v>61</v>
      </c>
      <c r="E39" s="84" t="s">
        <v>82</v>
      </c>
      <c r="F39" s="80">
        <f t="shared" si="0"/>
        <v>4</v>
      </c>
      <c r="G39" s="81"/>
    </row>
    <row r="40" spans="1:7" ht="14.45" customHeight="1">
      <c r="A40" s="98">
        <v>0.53958333333333397</v>
      </c>
      <c r="B40" s="83" t="s">
        <v>102</v>
      </c>
      <c r="C40" s="83" t="s">
        <v>104</v>
      </c>
      <c r="D40" s="83" t="s">
        <v>316</v>
      </c>
      <c r="E40" s="84" t="s">
        <v>317</v>
      </c>
      <c r="F40" s="80">
        <f t="shared" si="0"/>
        <v>4</v>
      </c>
      <c r="G40" s="81"/>
    </row>
    <row r="41" spans="1:7" ht="14.45" customHeight="1">
      <c r="A41" s="98">
        <v>0.54583333333333395</v>
      </c>
      <c r="B41" s="83" t="s">
        <v>112</v>
      </c>
      <c r="C41" s="83" t="s">
        <v>123</v>
      </c>
      <c r="D41" s="83" t="s">
        <v>70</v>
      </c>
      <c r="E41" s="84" t="s">
        <v>71</v>
      </c>
      <c r="F41" s="80">
        <f t="shared" si="0"/>
        <v>4</v>
      </c>
      <c r="G41" s="81"/>
    </row>
    <row r="42" spans="1:7" ht="14.45" customHeight="1">
      <c r="A42" s="98">
        <v>0.55208333333333404</v>
      </c>
      <c r="B42" s="91" t="s">
        <v>318</v>
      </c>
      <c r="C42" s="91" t="s">
        <v>318</v>
      </c>
      <c r="D42" s="83" t="s">
        <v>318</v>
      </c>
      <c r="E42" s="84" t="s">
        <v>318</v>
      </c>
      <c r="F42" s="80"/>
      <c r="G42" s="81"/>
    </row>
    <row r="43" spans="1:7" ht="14.45" customHeight="1">
      <c r="A43" s="98">
        <v>0.55833333333333401</v>
      </c>
      <c r="B43" s="83" t="s">
        <v>80</v>
      </c>
      <c r="C43" s="83" t="s">
        <v>60</v>
      </c>
      <c r="D43" s="83" t="s">
        <v>140</v>
      </c>
      <c r="E43" s="84" t="s">
        <v>108</v>
      </c>
      <c r="F43" s="80">
        <f t="shared" si="0"/>
        <v>4</v>
      </c>
      <c r="G43" s="81"/>
    </row>
    <row r="44" spans="1:7" ht="14.45" customHeight="1" thickBot="1">
      <c r="A44" s="98">
        <v>0.56458333333333399</v>
      </c>
      <c r="B44" s="83" t="s">
        <v>53</v>
      </c>
      <c r="C44" s="83" t="s">
        <v>157</v>
      </c>
      <c r="D44" s="83" t="s">
        <v>319</v>
      </c>
      <c r="E44" s="84" t="s">
        <v>92</v>
      </c>
      <c r="F44" s="80">
        <f t="shared" si="0"/>
        <v>4</v>
      </c>
      <c r="G44" s="81"/>
    </row>
    <row r="45" spans="1:7" ht="14.45" customHeight="1" thickBot="1">
      <c r="A45" s="98">
        <v>0.57083333333333397</v>
      </c>
      <c r="B45" s="92" t="s">
        <v>52</v>
      </c>
      <c r="C45" s="92" t="s">
        <v>62</v>
      </c>
      <c r="D45" s="92" t="s">
        <v>67</v>
      </c>
      <c r="E45" s="93" t="s">
        <v>149</v>
      </c>
      <c r="F45" s="80">
        <f t="shared" si="0"/>
        <v>4</v>
      </c>
      <c r="G45" s="94">
        <f>SUM(F7:F45)</f>
        <v>142</v>
      </c>
    </row>
    <row r="46" spans="1:7" ht="14.45" customHeight="1" thickBot="1"/>
    <row r="47" spans="1:7" ht="14.45" customHeight="1">
      <c r="A47" s="130" t="s">
        <v>320</v>
      </c>
      <c r="B47" s="131"/>
      <c r="C47" s="131"/>
      <c r="D47" s="131"/>
      <c r="E47" s="132"/>
    </row>
    <row r="48" spans="1:7" ht="14.45" customHeight="1" thickBot="1">
      <c r="A48" s="133"/>
      <c r="B48" s="134"/>
      <c r="C48" s="134"/>
      <c r="D48" s="134"/>
      <c r="E48" s="135"/>
    </row>
    <row r="57" spans="1:7" ht="30.75">
      <c r="A57" s="136" t="s">
        <v>26</v>
      </c>
      <c r="B57" s="136"/>
      <c r="C57" s="136"/>
      <c r="D57" s="136"/>
      <c r="E57" s="136"/>
      <c r="F57" s="77"/>
      <c r="G57" s="77"/>
    </row>
    <row r="58" spans="1:7" ht="27" thickBot="1">
      <c r="A58" s="137" t="s">
        <v>321</v>
      </c>
      <c r="B58" s="137"/>
      <c r="C58" s="137"/>
      <c r="D58" s="137"/>
      <c r="E58" s="137"/>
      <c r="F58" s="1"/>
      <c r="G58" s="1"/>
    </row>
    <row r="59" spans="1:7" ht="16.5" thickBot="1">
      <c r="A59" s="138" t="s">
        <v>293</v>
      </c>
      <c r="B59" s="139"/>
      <c r="C59" s="139"/>
      <c r="D59" s="139"/>
      <c r="E59" s="140"/>
      <c r="F59" s="78"/>
      <c r="G59" s="78"/>
    </row>
    <row r="60" spans="1:7" ht="15.75">
      <c r="A60" s="141" t="s">
        <v>294</v>
      </c>
      <c r="B60" s="141"/>
      <c r="C60" s="141"/>
      <c r="D60" s="141"/>
      <c r="E60" s="141"/>
      <c r="F60" s="79"/>
      <c r="G60" s="79"/>
    </row>
    <row r="61" spans="1:7" ht="16.5" thickBot="1">
      <c r="A61" s="142" t="s">
        <v>295</v>
      </c>
      <c r="B61" s="142"/>
      <c r="C61" s="142"/>
      <c r="D61" s="142"/>
      <c r="E61" s="142"/>
      <c r="F61" s="79"/>
      <c r="G61" s="79"/>
    </row>
    <row r="62" spans="1:7" ht="13.5" thickBot="1">
      <c r="A62" s="127" t="s">
        <v>296</v>
      </c>
      <c r="B62" s="128"/>
      <c r="C62" s="128"/>
      <c r="D62" s="128"/>
      <c r="E62" s="129"/>
      <c r="F62" s="80"/>
      <c r="G62" s="81"/>
    </row>
    <row r="63" spans="1:7" ht="12.75">
      <c r="A63" s="98">
        <v>0.3125</v>
      </c>
      <c r="B63" s="85" t="s">
        <v>216</v>
      </c>
      <c r="C63" s="86" t="s">
        <v>322</v>
      </c>
      <c r="D63" s="86" t="s">
        <v>222</v>
      </c>
      <c r="E63" s="87" t="s">
        <v>233</v>
      </c>
      <c r="F63" s="80">
        <f t="shared" ref="F63:F93" si="1">COUNTA(B63,C63,D63,E63)</f>
        <v>4</v>
      </c>
      <c r="G63" s="81"/>
    </row>
    <row r="64" spans="1:7" ht="12.75">
      <c r="A64" s="98">
        <v>0.31875000000000003</v>
      </c>
      <c r="B64" s="82" t="s">
        <v>265</v>
      </c>
      <c r="C64" s="83" t="s">
        <v>232</v>
      </c>
      <c r="D64" s="83" t="s">
        <v>323</v>
      </c>
      <c r="E64" s="84"/>
      <c r="F64" s="80">
        <f t="shared" si="1"/>
        <v>3</v>
      </c>
      <c r="G64" s="81"/>
    </row>
    <row r="65" spans="1:7" ht="12.75">
      <c r="A65" s="98">
        <v>0.32500000000000001</v>
      </c>
      <c r="B65" s="82" t="s">
        <v>247</v>
      </c>
      <c r="C65" s="83" t="s">
        <v>192</v>
      </c>
      <c r="D65" s="83" t="s">
        <v>228</v>
      </c>
      <c r="E65" s="84" t="s">
        <v>324</v>
      </c>
      <c r="F65" s="80">
        <f t="shared" si="1"/>
        <v>4</v>
      </c>
      <c r="G65" s="81"/>
    </row>
    <row r="66" spans="1:7" ht="12.75">
      <c r="A66" s="98">
        <v>0.33124999999999999</v>
      </c>
      <c r="B66" s="82" t="s">
        <v>223</v>
      </c>
      <c r="C66" s="83" t="s">
        <v>249</v>
      </c>
      <c r="D66" s="83" t="s">
        <v>248</v>
      </c>
      <c r="E66" s="84" t="s">
        <v>254</v>
      </c>
      <c r="F66" s="80">
        <f t="shared" si="1"/>
        <v>4</v>
      </c>
      <c r="G66" s="81"/>
    </row>
    <row r="67" spans="1:7" ht="12.75">
      <c r="A67" s="98">
        <v>0.33750000000000002</v>
      </c>
      <c r="B67" s="82"/>
      <c r="C67" s="83"/>
      <c r="D67" s="83"/>
      <c r="E67" s="84"/>
      <c r="F67" s="80">
        <f t="shared" si="1"/>
        <v>0</v>
      </c>
      <c r="G67" s="81"/>
    </row>
    <row r="68" spans="1:7" ht="12.75">
      <c r="A68" s="98">
        <v>0.34375</v>
      </c>
      <c r="B68" s="82" t="s">
        <v>201</v>
      </c>
      <c r="C68" s="83" t="s">
        <v>237</v>
      </c>
      <c r="D68" s="83" t="s">
        <v>188</v>
      </c>
      <c r="E68" s="84" t="s">
        <v>195</v>
      </c>
      <c r="F68" s="80">
        <f t="shared" si="1"/>
        <v>4</v>
      </c>
      <c r="G68" s="81"/>
    </row>
    <row r="69" spans="1:7" ht="12.75">
      <c r="A69" s="98">
        <v>0.35</v>
      </c>
      <c r="B69" s="82" t="s">
        <v>214</v>
      </c>
      <c r="C69" s="83" t="s">
        <v>224</v>
      </c>
      <c r="D69" s="83" t="s">
        <v>263</v>
      </c>
      <c r="E69" s="84" t="s">
        <v>203</v>
      </c>
      <c r="F69" s="80">
        <f t="shared" si="1"/>
        <v>4</v>
      </c>
      <c r="G69" s="81"/>
    </row>
    <row r="70" spans="1:7" ht="12.75">
      <c r="A70" s="98">
        <v>0.35625000000000001</v>
      </c>
      <c r="B70" s="97" t="s">
        <v>289</v>
      </c>
      <c r="C70" s="83" t="s">
        <v>286</v>
      </c>
      <c r="D70" s="83" t="s">
        <v>243</v>
      </c>
      <c r="E70" s="84" t="s">
        <v>212</v>
      </c>
      <c r="F70" s="80">
        <v>3</v>
      </c>
      <c r="G70" s="81"/>
    </row>
    <row r="71" spans="1:7" ht="12.75">
      <c r="A71" s="98">
        <v>0.36249999999999999</v>
      </c>
      <c r="B71" s="97" t="s">
        <v>176</v>
      </c>
      <c r="C71" s="83" t="s">
        <v>325</v>
      </c>
      <c r="D71" s="96" t="s">
        <v>204</v>
      </c>
      <c r="E71" s="84" t="s">
        <v>193</v>
      </c>
      <c r="F71" s="80">
        <v>2</v>
      </c>
      <c r="G71" s="81"/>
    </row>
    <row r="72" spans="1:7" ht="12.75">
      <c r="A72" s="98">
        <v>0.36875000000000002</v>
      </c>
      <c r="B72" s="82" t="s">
        <v>230</v>
      </c>
      <c r="C72" s="83" t="s">
        <v>221</v>
      </c>
      <c r="D72" s="96" t="s">
        <v>258</v>
      </c>
      <c r="E72" s="84" t="s">
        <v>267</v>
      </c>
      <c r="F72" s="80">
        <v>3</v>
      </c>
      <c r="G72" s="81"/>
    </row>
    <row r="73" spans="1:7" ht="12.75">
      <c r="A73" s="98">
        <v>0.375</v>
      </c>
      <c r="B73" s="82" t="s">
        <v>262</v>
      </c>
      <c r="C73" s="83" t="s">
        <v>240</v>
      </c>
      <c r="D73" s="83" t="s">
        <v>234</v>
      </c>
      <c r="E73" s="99" t="s">
        <v>187</v>
      </c>
      <c r="F73" s="80">
        <v>3</v>
      </c>
      <c r="G73" s="81"/>
    </row>
    <row r="74" spans="1:7" ht="12.75">
      <c r="A74" s="98">
        <v>0.38124999999999998</v>
      </c>
      <c r="B74" s="82"/>
      <c r="C74" s="83"/>
      <c r="D74" s="83"/>
      <c r="E74" s="84"/>
      <c r="F74" s="80">
        <f t="shared" si="1"/>
        <v>0</v>
      </c>
      <c r="G74" s="81"/>
    </row>
    <row r="75" spans="1:7" ht="12.75">
      <c r="A75" s="98">
        <v>0.38750000000000001</v>
      </c>
      <c r="B75" s="82" t="s">
        <v>184</v>
      </c>
      <c r="C75" s="83" t="s">
        <v>215</v>
      </c>
      <c r="D75" s="83" t="s">
        <v>217</v>
      </c>
      <c r="E75" s="84"/>
      <c r="F75" s="80">
        <f t="shared" si="1"/>
        <v>3</v>
      </c>
      <c r="G75" s="81"/>
    </row>
    <row r="76" spans="1:7" ht="12.75">
      <c r="A76" s="98">
        <v>0.39374999999999999</v>
      </c>
      <c r="B76" s="97" t="s">
        <v>186</v>
      </c>
      <c r="C76" s="83" t="s">
        <v>208</v>
      </c>
      <c r="D76" s="83" t="s">
        <v>255</v>
      </c>
      <c r="E76" s="84" t="s">
        <v>183</v>
      </c>
      <c r="F76" s="80">
        <v>3</v>
      </c>
      <c r="G76" s="81"/>
    </row>
    <row r="77" spans="1:7" ht="12.75">
      <c r="A77" s="98">
        <v>0.4</v>
      </c>
      <c r="B77" s="82" t="s">
        <v>194</v>
      </c>
      <c r="C77" s="83" t="s">
        <v>196</v>
      </c>
      <c r="D77" s="83" t="s">
        <v>326</v>
      </c>
      <c r="E77" s="84"/>
      <c r="F77" s="80">
        <f t="shared" si="1"/>
        <v>3</v>
      </c>
      <c r="G77" s="81"/>
    </row>
    <row r="78" spans="1:7" ht="12.75">
      <c r="A78" s="98">
        <v>0.40625</v>
      </c>
      <c r="B78" s="82" t="s">
        <v>218</v>
      </c>
      <c r="C78" s="83" t="s">
        <v>250</v>
      </c>
      <c r="D78" s="83" t="s">
        <v>220</v>
      </c>
      <c r="E78" s="84"/>
      <c r="F78" s="80">
        <f t="shared" si="1"/>
        <v>3</v>
      </c>
      <c r="G78" s="81"/>
    </row>
    <row r="79" spans="1:7" ht="12.75">
      <c r="A79" s="98">
        <v>0.41250000000000098</v>
      </c>
      <c r="B79" s="82" t="s">
        <v>327</v>
      </c>
      <c r="C79" s="96" t="s">
        <v>257</v>
      </c>
      <c r="D79" s="83" t="s">
        <v>328</v>
      </c>
      <c r="E79" s="84"/>
      <c r="F79" s="80">
        <v>2</v>
      </c>
      <c r="G79" s="81"/>
    </row>
    <row r="80" spans="1:7" ht="12.75">
      <c r="A80" s="98">
        <v>0.41875000000000101</v>
      </c>
      <c r="B80" s="82" t="s">
        <v>211</v>
      </c>
      <c r="C80" s="83" t="s">
        <v>197</v>
      </c>
      <c r="D80" s="83" t="s">
        <v>207</v>
      </c>
      <c r="E80" s="84"/>
      <c r="F80" s="80">
        <f t="shared" si="1"/>
        <v>3</v>
      </c>
      <c r="G80" s="81"/>
    </row>
    <row r="81" spans="1:7" ht="12.75">
      <c r="A81" s="98">
        <v>0.42500000000000099</v>
      </c>
      <c r="B81" s="82"/>
      <c r="C81" s="83"/>
      <c r="D81" s="83"/>
      <c r="E81" s="84"/>
      <c r="F81" s="80">
        <f t="shared" si="1"/>
        <v>0</v>
      </c>
      <c r="G81" s="81"/>
    </row>
    <row r="82" spans="1:7" ht="12.75">
      <c r="A82" s="98">
        <v>0.43125000000000102</v>
      </c>
      <c r="B82" s="82" t="s">
        <v>242</v>
      </c>
      <c r="C82" s="83" t="s">
        <v>245</v>
      </c>
      <c r="D82" s="83" t="s">
        <v>329</v>
      </c>
      <c r="E82" s="84"/>
      <c r="F82" s="80">
        <v>3</v>
      </c>
      <c r="G82" s="81"/>
    </row>
    <row r="83" spans="1:7" ht="12.75">
      <c r="A83" s="98">
        <v>0.437500000000001</v>
      </c>
      <c r="B83" s="82" t="s">
        <v>244</v>
      </c>
      <c r="C83" s="83" t="s">
        <v>175</v>
      </c>
      <c r="D83" s="83" t="s">
        <v>330</v>
      </c>
      <c r="E83" s="84"/>
      <c r="F83" s="80">
        <f t="shared" si="1"/>
        <v>3</v>
      </c>
      <c r="G83" s="81"/>
    </row>
    <row r="84" spans="1:7" ht="12.75">
      <c r="A84" s="98">
        <v>0.44375000000000098</v>
      </c>
      <c r="B84" s="97" t="s">
        <v>264</v>
      </c>
      <c r="C84" s="96" t="s">
        <v>266</v>
      </c>
      <c r="D84" s="83" t="s">
        <v>331</v>
      </c>
      <c r="E84" s="84"/>
      <c r="F84" s="80">
        <v>1</v>
      </c>
      <c r="G84" s="81"/>
    </row>
    <row r="85" spans="1:7" ht="12.75">
      <c r="A85" s="98">
        <v>0.45000000000000101</v>
      </c>
      <c r="B85" s="82" t="s">
        <v>288</v>
      </c>
      <c r="C85" s="83" t="s">
        <v>209</v>
      </c>
      <c r="D85" s="83" t="s">
        <v>190</v>
      </c>
      <c r="E85" s="84" t="s">
        <v>239</v>
      </c>
      <c r="F85" s="80">
        <f t="shared" si="1"/>
        <v>4</v>
      </c>
      <c r="G85" s="81"/>
    </row>
    <row r="86" spans="1:7" ht="12.75">
      <c r="A86" s="98">
        <v>0.45625000000000099</v>
      </c>
      <c r="B86" s="82" t="s">
        <v>252</v>
      </c>
      <c r="C86" s="83" t="s">
        <v>235</v>
      </c>
      <c r="D86" s="83" t="s">
        <v>332</v>
      </c>
      <c r="E86" s="84" t="s">
        <v>334</v>
      </c>
      <c r="F86" s="80">
        <f t="shared" si="1"/>
        <v>4</v>
      </c>
      <c r="G86" s="81"/>
    </row>
    <row r="87" spans="1:7" ht="12.75">
      <c r="A87" s="98">
        <v>0.46250000000000102</v>
      </c>
      <c r="B87" s="82" t="s">
        <v>185</v>
      </c>
      <c r="C87" s="83" t="s">
        <v>251</v>
      </c>
      <c r="D87" s="83" t="s">
        <v>181</v>
      </c>
      <c r="E87" s="84" t="s">
        <v>213</v>
      </c>
      <c r="F87" s="80">
        <f t="shared" si="1"/>
        <v>4</v>
      </c>
      <c r="G87" s="81"/>
    </row>
    <row r="88" spans="1:7" ht="12.75">
      <c r="A88" s="98">
        <v>0.468750000000001</v>
      </c>
      <c r="B88" s="82" t="s">
        <v>241</v>
      </c>
      <c r="C88" s="83" t="s">
        <v>236</v>
      </c>
      <c r="D88" s="83" t="s">
        <v>219</v>
      </c>
      <c r="E88" s="84" t="s">
        <v>177</v>
      </c>
      <c r="F88" s="80">
        <f t="shared" si="1"/>
        <v>4</v>
      </c>
      <c r="G88" s="81"/>
    </row>
    <row r="89" spans="1:7" ht="12.75">
      <c r="A89" s="98">
        <v>0.47500000000000098</v>
      </c>
      <c r="B89" s="82"/>
      <c r="C89" s="83"/>
      <c r="D89" s="83"/>
      <c r="E89" s="84"/>
      <c r="F89" s="80">
        <f t="shared" si="1"/>
        <v>0</v>
      </c>
      <c r="G89" s="81"/>
    </row>
    <row r="90" spans="1:7" ht="12.75">
      <c r="A90" s="98">
        <v>0.48125000000000101</v>
      </c>
      <c r="B90" s="82" t="s">
        <v>238</v>
      </c>
      <c r="C90" s="83" t="s">
        <v>229</v>
      </c>
      <c r="D90" s="83" t="s">
        <v>210</v>
      </c>
      <c r="E90" s="84" t="s">
        <v>246</v>
      </c>
      <c r="F90" s="80">
        <f t="shared" si="1"/>
        <v>4</v>
      </c>
      <c r="G90" s="81"/>
    </row>
    <row r="91" spans="1:7" ht="12.75">
      <c r="A91" s="98">
        <v>0.48750000000000099</v>
      </c>
      <c r="B91" s="82" t="s">
        <v>225</v>
      </c>
      <c r="C91" s="83" t="s">
        <v>178</v>
      </c>
      <c r="D91" s="83" t="s">
        <v>189</v>
      </c>
      <c r="E91" s="84" t="s">
        <v>206</v>
      </c>
      <c r="F91" s="80">
        <f t="shared" si="1"/>
        <v>4</v>
      </c>
      <c r="G91" s="81"/>
    </row>
    <row r="92" spans="1:7" ht="13.5" thickBot="1">
      <c r="A92" s="98">
        <v>0.49375000000000102</v>
      </c>
      <c r="B92" s="82" t="s">
        <v>182</v>
      </c>
      <c r="C92" s="83" t="s">
        <v>253</v>
      </c>
      <c r="D92" s="83" t="s">
        <v>179</v>
      </c>
      <c r="E92" s="84" t="s">
        <v>198</v>
      </c>
      <c r="F92" s="80">
        <f t="shared" si="1"/>
        <v>4</v>
      </c>
      <c r="G92" s="81"/>
    </row>
    <row r="93" spans="1:7" ht="15.75" thickBot="1">
      <c r="A93" s="98">
        <v>0.500000000000001</v>
      </c>
      <c r="B93" s="95" t="s">
        <v>191</v>
      </c>
      <c r="C93" s="92" t="s">
        <v>200</v>
      </c>
      <c r="D93" s="92" t="s">
        <v>333</v>
      </c>
      <c r="E93" s="93" t="s">
        <v>202</v>
      </c>
      <c r="F93" s="80">
        <f t="shared" si="1"/>
        <v>4</v>
      </c>
      <c r="G93" s="94">
        <f>SUM(F63:F93)</f>
        <v>90</v>
      </c>
    </row>
  </sheetData>
  <mergeCells count="13">
    <mergeCell ref="A6:E6"/>
    <mergeCell ref="A1:E1"/>
    <mergeCell ref="A2:E2"/>
    <mergeCell ref="A3:E3"/>
    <mergeCell ref="A4:E4"/>
    <mergeCell ref="A5:E5"/>
    <mergeCell ref="A62:E62"/>
    <mergeCell ref="A47:E48"/>
    <mergeCell ref="A57:E57"/>
    <mergeCell ref="A58:E58"/>
    <mergeCell ref="A59:E59"/>
    <mergeCell ref="A60:E60"/>
    <mergeCell ref="A61:E61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110"/>
  <sheetViews>
    <sheetView workbookViewId="0">
      <selection sqref="A1:E1"/>
    </sheetView>
  </sheetViews>
  <sheetFormatPr baseColWidth="10" defaultRowHeight="15"/>
  <cols>
    <col min="1" max="1" width="6.42578125" style="51" bestFit="1" customWidth="1"/>
    <col min="2" max="5" width="21.7109375" customWidth="1"/>
    <col min="6" max="6" width="2" bestFit="1" customWidth="1"/>
    <col min="7" max="7" width="4" bestFit="1" customWidth="1"/>
  </cols>
  <sheetData>
    <row r="1" spans="1:7" s="77" customFormat="1" ht="25.5" customHeight="1">
      <c r="A1" s="136" t="s">
        <v>26</v>
      </c>
      <c r="B1" s="136"/>
      <c r="C1" s="136"/>
      <c r="D1" s="136"/>
      <c r="E1" s="136"/>
    </row>
    <row r="2" spans="1:7" s="1" customFormat="1" ht="27" thickBot="1">
      <c r="A2" s="137" t="s">
        <v>292</v>
      </c>
      <c r="B2" s="137"/>
      <c r="C2" s="137"/>
      <c r="D2" s="137"/>
      <c r="E2" s="137"/>
    </row>
    <row r="3" spans="1:7" s="78" customFormat="1" ht="16.5" thickBot="1">
      <c r="A3" s="138" t="s">
        <v>293</v>
      </c>
      <c r="B3" s="139"/>
      <c r="C3" s="139"/>
      <c r="D3" s="139"/>
      <c r="E3" s="140"/>
    </row>
    <row r="4" spans="1:7" s="79" customFormat="1" ht="15.75">
      <c r="A4" s="141" t="s">
        <v>294</v>
      </c>
      <c r="B4" s="141"/>
      <c r="C4" s="141"/>
      <c r="D4" s="141"/>
      <c r="E4" s="141"/>
    </row>
    <row r="5" spans="1:7" s="79" customFormat="1" ht="16.5" thickBot="1">
      <c r="A5" s="142" t="s">
        <v>342</v>
      </c>
      <c r="B5" s="142"/>
      <c r="C5" s="142"/>
      <c r="D5" s="142"/>
      <c r="E5" s="142"/>
    </row>
    <row r="6" spans="1:7" ht="14.45" customHeight="1" thickBot="1">
      <c r="A6" s="127" t="s">
        <v>296</v>
      </c>
      <c r="B6" s="128"/>
      <c r="C6" s="128"/>
      <c r="D6" s="128"/>
      <c r="E6" s="129"/>
      <c r="F6" s="80"/>
      <c r="G6" s="81"/>
    </row>
    <row r="7" spans="1:7" ht="14.45" customHeight="1">
      <c r="A7" s="161">
        <v>0.3263888888888889</v>
      </c>
      <c r="B7" s="85" t="s">
        <v>77</v>
      </c>
      <c r="C7" s="86" t="s">
        <v>113</v>
      </c>
      <c r="D7" s="86" t="s">
        <v>79</v>
      </c>
      <c r="E7" s="87" t="s">
        <v>155</v>
      </c>
      <c r="F7" s="80">
        <f t="shared" ref="F7:F42" si="0">COUNTA(B7,C7,D7,E7)</f>
        <v>4</v>
      </c>
      <c r="G7" s="81"/>
    </row>
    <row r="8" spans="1:7" ht="14.45" customHeight="1">
      <c r="A8" s="162">
        <v>0.33263888888888887</v>
      </c>
      <c r="B8" s="82" t="s">
        <v>57</v>
      </c>
      <c r="C8" s="83" t="s">
        <v>103</v>
      </c>
      <c r="D8" s="83"/>
      <c r="E8" s="84"/>
      <c r="F8" s="80">
        <f t="shared" si="0"/>
        <v>2</v>
      </c>
      <c r="G8" s="81"/>
    </row>
    <row r="9" spans="1:7" ht="14.45" customHeight="1">
      <c r="A9" s="162">
        <v>0.33888888888888902</v>
      </c>
      <c r="B9" s="82" t="s">
        <v>269</v>
      </c>
      <c r="C9" s="83" t="s">
        <v>273</v>
      </c>
      <c r="D9" s="83" t="s">
        <v>40</v>
      </c>
      <c r="E9" s="84"/>
      <c r="F9" s="80">
        <f t="shared" si="0"/>
        <v>3</v>
      </c>
      <c r="G9" s="81"/>
    </row>
    <row r="10" spans="1:7" ht="14.45" customHeight="1">
      <c r="A10" s="162">
        <v>0.34513888888888899</v>
      </c>
      <c r="B10" s="82" t="s">
        <v>95</v>
      </c>
      <c r="C10" s="83" t="s">
        <v>299</v>
      </c>
      <c r="D10" s="83" t="s">
        <v>137</v>
      </c>
      <c r="E10" s="84" t="s">
        <v>43</v>
      </c>
      <c r="F10" s="80">
        <f t="shared" si="0"/>
        <v>4</v>
      </c>
      <c r="G10" s="81"/>
    </row>
    <row r="11" spans="1:7" ht="14.45" customHeight="1">
      <c r="A11" s="162">
        <v>0.35138888888888897</v>
      </c>
      <c r="B11" s="82" t="s">
        <v>112</v>
      </c>
      <c r="C11" s="83" t="s">
        <v>123</v>
      </c>
      <c r="D11" s="83" t="s">
        <v>70</v>
      </c>
      <c r="E11" s="84" t="s">
        <v>71</v>
      </c>
      <c r="F11" s="80">
        <f t="shared" si="0"/>
        <v>4</v>
      </c>
      <c r="G11" s="81"/>
    </row>
    <row r="12" spans="1:7" ht="14.45" customHeight="1">
      <c r="A12" s="162">
        <v>0.35763888888888901</v>
      </c>
      <c r="B12" s="82" t="s">
        <v>44</v>
      </c>
      <c r="C12" s="83" t="s">
        <v>72</v>
      </c>
      <c r="D12" s="83" t="s">
        <v>63</v>
      </c>
      <c r="E12" s="84" t="s">
        <v>117</v>
      </c>
      <c r="F12" s="80">
        <f t="shared" si="0"/>
        <v>4</v>
      </c>
      <c r="G12" s="81"/>
    </row>
    <row r="13" spans="1:7" ht="14.45" customHeight="1">
      <c r="A13" s="98">
        <v>0.36388888888888998</v>
      </c>
      <c r="B13" s="82" t="s">
        <v>119</v>
      </c>
      <c r="C13" s="83" t="s">
        <v>168</v>
      </c>
      <c r="D13" s="83" t="s">
        <v>69</v>
      </c>
      <c r="E13" s="84" t="s">
        <v>308</v>
      </c>
      <c r="F13" s="80">
        <f t="shared" si="0"/>
        <v>4</v>
      </c>
      <c r="G13" s="81"/>
    </row>
    <row r="14" spans="1:7" ht="14.45" customHeight="1">
      <c r="A14" s="98">
        <v>0.37013888888889002</v>
      </c>
      <c r="B14" s="82" t="s">
        <v>66</v>
      </c>
      <c r="C14" s="83" t="s">
        <v>47</v>
      </c>
      <c r="D14" s="83" t="s">
        <v>68</v>
      </c>
      <c r="E14" s="84" t="s">
        <v>118</v>
      </c>
      <c r="F14" s="80">
        <f t="shared" si="0"/>
        <v>4</v>
      </c>
      <c r="G14" s="81"/>
    </row>
    <row r="15" spans="1:7" ht="14.45" customHeight="1">
      <c r="A15" s="98">
        <v>0.37638888888888999</v>
      </c>
      <c r="B15" s="82" t="s">
        <v>166</v>
      </c>
      <c r="C15" s="83" t="s">
        <v>163</v>
      </c>
      <c r="D15" s="83" t="s">
        <v>147</v>
      </c>
      <c r="E15" s="84" t="s">
        <v>105</v>
      </c>
      <c r="F15" s="80">
        <f t="shared" si="0"/>
        <v>4</v>
      </c>
      <c r="G15" s="81"/>
    </row>
    <row r="16" spans="1:7" ht="14.45" customHeight="1">
      <c r="A16" s="98">
        <v>0.38263888888889003</v>
      </c>
      <c r="B16" s="82" t="s">
        <v>300</v>
      </c>
      <c r="C16" s="83" t="s">
        <v>154</v>
      </c>
      <c r="D16" s="83" t="s">
        <v>55</v>
      </c>
      <c r="E16" s="84" t="s">
        <v>125</v>
      </c>
      <c r="F16" s="80">
        <f t="shared" si="0"/>
        <v>4</v>
      </c>
      <c r="G16" s="81"/>
    </row>
    <row r="17" spans="1:7" ht="14.45" customHeight="1">
      <c r="A17" s="98">
        <v>0.38888888888889001</v>
      </c>
      <c r="B17" s="82" t="s">
        <v>275</v>
      </c>
      <c r="C17" s="83" t="s">
        <v>116</v>
      </c>
      <c r="D17" s="83" t="s">
        <v>301</v>
      </c>
      <c r="E17" s="84" t="s">
        <v>302</v>
      </c>
      <c r="F17" s="80">
        <f t="shared" si="0"/>
        <v>4</v>
      </c>
      <c r="G17" s="81"/>
    </row>
    <row r="18" spans="1:7" ht="14.45" customHeight="1">
      <c r="A18" s="98">
        <v>0.39513888888888998</v>
      </c>
      <c r="B18" s="82" t="s">
        <v>274</v>
      </c>
      <c r="C18" s="83" t="s">
        <v>284</v>
      </c>
      <c r="D18" s="83" t="s">
        <v>98</v>
      </c>
      <c r="E18" s="84" t="s">
        <v>99</v>
      </c>
      <c r="F18" s="80">
        <f t="shared" si="0"/>
        <v>4</v>
      </c>
      <c r="G18" s="81"/>
    </row>
    <row r="19" spans="1:7" ht="14.45" customHeight="1">
      <c r="A19" s="98">
        <v>0.40138888888889002</v>
      </c>
      <c r="B19" s="82" t="s">
        <v>75</v>
      </c>
      <c r="C19" s="83" t="s">
        <v>34</v>
      </c>
      <c r="D19" s="83" t="s">
        <v>148</v>
      </c>
      <c r="E19" s="84" t="s">
        <v>145</v>
      </c>
      <c r="F19" s="80">
        <f t="shared" si="0"/>
        <v>4</v>
      </c>
      <c r="G19" s="81"/>
    </row>
    <row r="20" spans="1:7" ht="14.45" customHeight="1">
      <c r="A20" s="98">
        <v>0.40763888888889099</v>
      </c>
      <c r="B20" s="82" t="s">
        <v>278</v>
      </c>
      <c r="C20" s="83" t="s">
        <v>279</v>
      </c>
      <c r="D20" s="83" t="s">
        <v>303</v>
      </c>
      <c r="E20" s="84" t="s">
        <v>304</v>
      </c>
      <c r="F20" s="80">
        <f t="shared" si="0"/>
        <v>4</v>
      </c>
      <c r="G20" s="81"/>
    </row>
    <row r="21" spans="1:7" ht="14.45" customHeight="1">
      <c r="A21" s="98">
        <v>0.41388888888889103</v>
      </c>
      <c r="B21" s="82" t="s">
        <v>45</v>
      </c>
      <c r="C21" s="83" t="s">
        <v>64</v>
      </c>
      <c r="D21" s="83" t="s">
        <v>46</v>
      </c>
      <c r="E21" s="84" t="s">
        <v>36</v>
      </c>
      <c r="F21" s="80">
        <f t="shared" si="0"/>
        <v>4</v>
      </c>
      <c r="G21" s="81"/>
    </row>
    <row r="22" spans="1:7" ht="14.45" customHeight="1">
      <c r="A22" s="98">
        <v>0.420138888888891</v>
      </c>
      <c r="B22" s="82" t="s">
        <v>305</v>
      </c>
      <c r="C22" s="83" t="s">
        <v>306</v>
      </c>
      <c r="D22" s="83" t="s">
        <v>76</v>
      </c>
      <c r="E22" s="84" t="s">
        <v>133</v>
      </c>
      <c r="F22" s="80">
        <f t="shared" si="0"/>
        <v>4</v>
      </c>
      <c r="G22" s="81"/>
    </row>
    <row r="23" spans="1:7" ht="14.45" customHeight="1">
      <c r="A23" s="98">
        <v>0.42638888888889098</v>
      </c>
      <c r="B23" s="82" t="s">
        <v>158</v>
      </c>
      <c r="C23" s="83" t="s">
        <v>38</v>
      </c>
      <c r="D23" s="83" t="s">
        <v>85</v>
      </c>
      <c r="E23" s="84" t="s">
        <v>307</v>
      </c>
      <c r="F23" s="80">
        <f t="shared" si="0"/>
        <v>4</v>
      </c>
      <c r="G23" s="81"/>
    </row>
    <row r="24" spans="1:7" ht="14.45" customHeight="1">
      <c r="A24" s="98">
        <v>0.43263888888889102</v>
      </c>
      <c r="B24" s="82" t="s">
        <v>135</v>
      </c>
      <c r="C24" s="83" t="s">
        <v>115</v>
      </c>
      <c r="D24" s="83" t="s">
        <v>114</v>
      </c>
      <c r="E24" s="84" t="s">
        <v>83</v>
      </c>
      <c r="F24" s="80">
        <f t="shared" si="0"/>
        <v>4</v>
      </c>
      <c r="G24" s="81"/>
    </row>
    <row r="25" spans="1:7" ht="14.45" customHeight="1">
      <c r="A25" s="98">
        <v>0.43888888888889099</v>
      </c>
      <c r="B25" s="82" t="s">
        <v>277</v>
      </c>
      <c r="C25" s="83" t="s">
        <v>280</v>
      </c>
      <c r="D25" s="83" t="s">
        <v>281</v>
      </c>
      <c r="E25" s="84"/>
      <c r="F25" s="80">
        <f t="shared" si="0"/>
        <v>3</v>
      </c>
      <c r="G25" s="81"/>
    </row>
    <row r="26" spans="1:7" ht="14.45" customHeight="1">
      <c r="A26" s="98">
        <v>0.44513888888889203</v>
      </c>
      <c r="B26" s="82" t="s">
        <v>122</v>
      </c>
      <c r="C26" s="83" t="s">
        <v>309</v>
      </c>
      <c r="D26" s="83" t="s">
        <v>81</v>
      </c>
      <c r="E26" s="84" t="s">
        <v>150</v>
      </c>
      <c r="F26" s="80">
        <f t="shared" si="0"/>
        <v>4</v>
      </c>
      <c r="G26" s="81"/>
    </row>
    <row r="27" spans="1:7" ht="14.45" customHeight="1">
      <c r="A27" s="98">
        <v>0.451388888888892</v>
      </c>
      <c r="B27" s="82" t="s">
        <v>165</v>
      </c>
      <c r="C27" s="83" t="s">
        <v>41</v>
      </c>
      <c r="D27" s="83" t="s">
        <v>128</v>
      </c>
      <c r="E27" s="84" t="s">
        <v>156</v>
      </c>
      <c r="F27" s="80">
        <f t="shared" si="0"/>
        <v>4</v>
      </c>
      <c r="G27" s="81"/>
    </row>
    <row r="28" spans="1:7" ht="14.45" customHeight="1">
      <c r="A28" s="98">
        <v>0.45763888888889198</v>
      </c>
      <c r="B28" s="82" t="s">
        <v>111</v>
      </c>
      <c r="C28" s="83" t="s">
        <v>110</v>
      </c>
      <c r="D28" s="83" t="s">
        <v>161</v>
      </c>
      <c r="E28" s="84" t="s">
        <v>146</v>
      </c>
      <c r="F28" s="80">
        <f t="shared" si="0"/>
        <v>4</v>
      </c>
      <c r="G28" s="81"/>
    </row>
    <row r="29" spans="1:7" ht="14.45" customHeight="1">
      <c r="A29" s="98">
        <v>0.46388888888889201</v>
      </c>
      <c r="B29" s="82" t="s">
        <v>174</v>
      </c>
      <c r="C29" s="83" t="s">
        <v>169</v>
      </c>
      <c r="D29" s="83" t="s">
        <v>164</v>
      </c>
      <c r="E29" s="84" t="s">
        <v>100</v>
      </c>
      <c r="F29" s="80">
        <f t="shared" si="0"/>
        <v>4</v>
      </c>
      <c r="G29" s="81"/>
    </row>
    <row r="30" spans="1:7" ht="14.45" customHeight="1">
      <c r="A30" s="98">
        <v>0.47013888888889199</v>
      </c>
      <c r="B30" s="82" t="s">
        <v>130</v>
      </c>
      <c r="C30" s="83" t="s">
        <v>172</v>
      </c>
      <c r="D30" s="83" t="s">
        <v>143</v>
      </c>
      <c r="E30" s="84" t="s">
        <v>141</v>
      </c>
      <c r="F30" s="80">
        <f t="shared" si="0"/>
        <v>4</v>
      </c>
      <c r="G30" s="81"/>
    </row>
    <row r="31" spans="1:7" ht="14.45" customHeight="1">
      <c r="A31" s="98">
        <v>0.47638888888889203</v>
      </c>
      <c r="B31" s="82" t="s">
        <v>73</v>
      </c>
      <c r="C31" s="83" t="s">
        <v>107</v>
      </c>
      <c r="D31" s="83" t="s">
        <v>136</v>
      </c>
      <c r="E31" s="84" t="s">
        <v>121</v>
      </c>
      <c r="F31" s="80">
        <f t="shared" si="0"/>
        <v>4</v>
      </c>
      <c r="G31" s="81"/>
    </row>
    <row r="32" spans="1:7" ht="14.45" customHeight="1">
      <c r="A32" s="98">
        <v>0.482638888888892</v>
      </c>
      <c r="B32" s="82" t="s">
        <v>310</v>
      </c>
      <c r="C32" s="83" t="s">
        <v>151</v>
      </c>
      <c r="D32" s="83" t="s">
        <v>90</v>
      </c>
      <c r="E32" s="84" t="s">
        <v>131</v>
      </c>
      <c r="F32" s="80">
        <f t="shared" si="0"/>
        <v>4</v>
      </c>
      <c r="G32" s="81"/>
    </row>
    <row r="33" spans="1:7" ht="14.45" customHeight="1">
      <c r="A33" s="98">
        <v>0.48888888888889298</v>
      </c>
      <c r="B33" s="82" t="s">
        <v>91</v>
      </c>
      <c r="C33" s="83" t="s">
        <v>167</v>
      </c>
      <c r="D33" s="83" t="s">
        <v>311</v>
      </c>
      <c r="E33" s="84" t="s">
        <v>132</v>
      </c>
      <c r="F33" s="80">
        <f t="shared" si="0"/>
        <v>4</v>
      </c>
      <c r="G33" s="81"/>
    </row>
    <row r="34" spans="1:7" ht="14.45" customHeight="1">
      <c r="A34" s="98">
        <v>0.49513888888889301</v>
      </c>
      <c r="B34" s="82" t="s">
        <v>173</v>
      </c>
      <c r="C34" s="83" t="s">
        <v>312</v>
      </c>
      <c r="D34" s="83" t="s">
        <v>160</v>
      </c>
      <c r="E34" s="84" t="s">
        <v>313</v>
      </c>
      <c r="F34" s="80">
        <f t="shared" si="0"/>
        <v>4</v>
      </c>
      <c r="G34" s="81"/>
    </row>
    <row r="35" spans="1:7" ht="14.45" customHeight="1">
      <c r="A35" s="98">
        <v>0.50138888888889299</v>
      </c>
      <c r="B35" s="82" t="s">
        <v>314</v>
      </c>
      <c r="C35" s="83" t="s">
        <v>276</v>
      </c>
      <c r="D35" s="83" t="s">
        <v>101</v>
      </c>
      <c r="E35" s="84" t="s">
        <v>96</v>
      </c>
      <c r="F35" s="80">
        <f t="shared" si="0"/>
        <v>4</v>
      </c>
      <c r="G35" s="81"/>
    </row>
    <row r="36" spans="1:7" ht="14.45" customHeight="1">
      <c r="A36" s="98">
        <v>0.50763888888889297</v>
      </c>
      <c r="B36" s="82" t="s">
        <v>88</v>
      </c>
      <c r="C36" s="83" t="s">
        <v>59</v>
      </c>
      <c r="D36" s="83" t="s">
        <v>84</v>
      </c>
      <c r="E36" s="84" t="s">
        <v>109</v>
      </c>
      <c r="F36" s="80">
        <f t="shared" si="0"/>
        <v>4</v>
      </c>
      <c r="G36" s="81"/>
    </row>
    <row r="37" spans="1:7" ht="14.45" customHeight="1">
      <c r="A37" s="98">
        <v>0.51388888888889295</v>
      </c>
      <c r="B37" s="82" t="s">
        <v>126</v>
      </c>
      <c r="C37" s="83" t="s">
        <v>48</v>
      </c>
      <c r="D37" s="83" t="s">
        <v>315</v>
      </c>
      <c r="E37" s="84" t="s">
        <v>144</v>
      </c>
      <c r="F37" s="80">
        <f t="shared" si="0"/>
        <v>4</v>
      </c>
      <c r="G37" s="81"/>
    </row>
    <row r="38" spans="1:7" ht="14.45" customHeight="1">
      <c r="A38" s="98">
        <v>0.52013888888889304</v>
      </c>
      <c r="B38" s="82" t="s">
        <v>89</v>
      </c>
      <c r="C38" s="83" t="s">
        <v>50</v>
      </c>
      <c r="D38" s="83" t="s">
        <v>61</v>
      </c>
      <c r="E38" s="84" t="s">
        <v>82</v>
      </c>
      <c r="F38" s="80">
        <f t="shared" si="0"/>
        <v>4</v>
      </c>
      <c r="G38" s="81"/>
    </row>
    <row r="39" spans="1:7" ht="14.45" customHeight="1">
      <c r="A39" s="98">
        <v>0.52638888888889301</v>
      </c>
      <c r="B39" s="82" t="s">
        <v>102</v>
      </c>
      <c r="C39" s="83" t="s">
        <v>104</v>
      </c>
      <c r="D39" s="83" t="s">
        <v>316</v>
      </c>
      <c r="E39" s="84" t="s">
        <v>317</v>
      </c>
      <c r="F39" s="80">
        <f t="shared" si="0"/>
        <v>4</v>
      </c>
      <c r="G39" s="81"/>
    </row>
    <row r="40" spans="1:7" ht="14.45" customHeight="1">
      <c r="A40" s="98">
        <v>0.53263888888889399</v>
      </c>
      <c r="B40" s="82" t="s">
        <v>108</v>
      </c>
      <c r="C40" s="83" t="s">
        <v>60</v>
      </c>
      <c r="D40" s="83" t="s">
        <v>140</v>
      </c>
      <c r="E40" s="155"/>
      <c r="F40" s="80">
        <f t="shared" si="0"/>
        <v>3</v>
      </c>
      <c r="G40" s="81"/>
    </row>
    <row r="41" spans="1:7" ht="14.45" customHeight="1" thickBot="1">
      <c r="A41" s="98">
        <v>0.53888888888889397</v>
      </c>
      <c r="B41" s="82" t="s">
        <v>53</v>
      </c>
      <c r="C41" s="83" t="s">
        <v>157</v>
      </c>
      <c r="D41" s="83" t="s">
        <v>319</v>
      </c>
      <c r="E41" s="84" t="s">
        <v>92</v>
      </c>
      <c r="F41" s="80">
        <f t="shared" si="0"/>
        <v>4</v>
      </c>
      <c r="G41" s="81"/>
    </row>
    <row r="42" spans="1:7" ht="14.45" customHeight="1" thickBot="1">
      <c r="A42" s="196">
        <v>0.54513888888889395</v>
      </c>
      <c r="B42" s="95" t="s">
        <v>52</v>
      </c>
      <c r="C42" s="92" t="s">
        <v>62</v>
      </c>
      <c r="D42" s="92" t="s">
        <v>67</v>
      </c>
      <c r="E42" s="93" t="s">
        <v>149</v>
      </c>
      <c r="F42" s="80">
        <f t="shared" si="0"/>
        <v>4</v>
      </c>
      <c r="G42" s="94">
        <f>SUM(F7:F42)</f>
        <v>139</v>
      </c>
    </row>
    <row r="57" spans="1:7" s="77" customFormat="1" ht="25.5" customHeight="1">
      <c r="A57" s="136" t="s">
        <v>26</v>
      </c>
      <c r="B57" s="136"/>
      <c r="C57" s="136"/>
      <c r="D57" s="136"/>
      <c r="E57" s="136"/>
    </row>
    <row r="58" spans="1:7" s="1" customFormat="1" ht="27" thickBot="1">
      <c r="A58" s="137" t="s">
        <v>321</v>
      </c>
      <c r="B58" s="137"/>
      <c r="C58" s="137"/>
      <c r="D58" s="137"/>
      <c r="E58" s="137"/>
    </row>
    <row r="59" spans="1:7" s="78" customFormat="1" ht="16.5" thickBot="1">
      <c r="A59" s="138" t="s">
        <v>293</v>
      </c>
      <c r="B59" s="139"/>
      <c r="C59" s="139"/>
      <c r="D59" s="139"/>
      <c r="E59" s="140"/>
    </row>
    <row r="60" spans="1:7" s="79" customFormat="1" ht="15.75">
      <c r="A60" s="141" t="s">
        <v>294</v>
      </c>
      <c r="B60" s="141"/>
      <c r="C60" s="141"/>
      <c r="D60" s="141"/>
      <c r="E60" s="141"/>
    </row>
    <row r="61" spans="1:7" s="79" customFormat="1" ht="16.5" thickBot="1">
      <c r="A61" s="142" t="s">
        <v>342</v>
      </c>
      <c r="B61" s="142"/>
      <c r="C61" s="142"/>
      <c r="D61" s="142"/>
      <c r="E61" s="142"/>
    </row>
    <row r="62" spans="1:7" ht="14.45" customHeight="1" thickBot="1">
      <c r="A62" s="127" t="s">
        <v>296</v>
      </c>
      <c r="B62" s="128"/>
      <c r="C62" s="128"/>
      <c r="D62" s="128"/>
      <c r="E62" s="129"/>
      <c r="F62" s="80"/>
      <c r="G62" s="81"/>
    </row>
    <row r="63" spans="1:7" ht="14.45" customHeight="1">
      <c r="A63" s="98">
        <v>0.3125</v>
      </c>
      <c r="B63" s="85" t="s">
        <v>216</v>
      </c>
      <c r="C63" s="86" t="s">
        <v>322</v>
      </c>
      <c r="D63" s="86" t="s">
        <v>222</v>
      </c>
      <c r="E63" s="87" t="s">
        <v>233</v>
      </c>
      <c r="F63" s="80">
        <f t="shared" ref="F63:F92" si="1">COUNTA(B63,C63,D63,E63)</f>
        <v>4</v>
      </c>
      <c r="G63" s="81"/>
    </row>
    <row r="64" spans="1:7" ht="14.45" customHeight="1">
      <c r="A64" s="98">
        <v>0.31875000000000003</v>
      </c>
      <c r="B64" s="82" t="s">
        <v>265</v>
      </c>
      <c r="C64" s="83" t="s">
        <v>232</v>
      </c>
      <c r="D64" s="83" t="s">
        <v>323</v>
      </c>
      <c r="E64" s="84"/>
      <c r="F64" s="80">
        <f t="shared" si="1"/>
        <v>3</v>
      </c>
      <c r="G64" s="81"/>
    </row>
    <row r="65" spans="1:7" ht="14.45" customHeight="1">
      <c r="A65" s="98">
        <v>0.32500000000000001</v>
      </c>
      <c r="B65" s="82" t="s">
        <v>247</v>
      </c>
      <c r="C65" s="83" t="s">
        <v>192</v>
      </c>
      <c r="D65" s="83" t="s">
        <v>228</v>
      </c>
      <c r="E65" s="84" t="s">
        <v>324</v>
      </c>
      <c r="F65" s="80">
        <f t="shared" si="1"/>
        <v>4</v>
      </c>
      <c r="G65" s="81"/>
    </row>
    <row r="66" spans="1:7" ht="14.45" customHeight="1">
      <c r="A66" s="98">
        <v>0.33124999999999999</v>
      </c>
      <c r="B66" s="82" t="s">
        <v>223</v>
      </c>
      <c r="C66" s="83" t="s">
        <v>249</v>
      </c>
      <c r="D66" s="83" t="s">
        <v>248</v>
      </c>
      <c r="E66" s="84" t="s">
        <v>254</v>
      </c>
      <c r="F66" s="80">
        <f t="shared" si="1"/>
        <v>4</v>
      </c>
      <c r="G66" s="81"/>
    </row>
    <row r="67" spans="1:7" ht="14.45" customHeight="1">
      <c r="A67" s="98">
        <v>0.33750000000000002</v>
      </c>
      <c r="B67" s="82"/>
      <c r="C67" s="83"/>
      <c r="D67" s="83"/>
      <c r="E67" s="84"/>
      <c r="F67" s="80">
        <f t="shared" si="1"/>
        <v>0</v>
      </c>
      <c r="G67" s="81"/>
    </row>
    <row r="68" spans="1:7" ht="14.45" customHeight="1">
      <c r="A68" s="98">
        <v>0.34375</v>
      </c>
      <c r="B68" s="82" t="s">
        <v>201</v>
      </c>
      <c r="C68" s="83" t="s">
        <v>237</v>
      </c>
      <c r="D68" s="83" t="s">
        <v>188</v>
      </c>
      <c r="E68" s="84" t="s">
        <v>195</v>
      </c>
      <c r="F68" s="80">
        <f t="shared" si="1"/>
        <v>4</v>
      </c>
      <c r="G68" s="81"/>
    </row>
    <row r="69" spans="1:7" ht="14.45" customHeight="1">
      <c r="A69" s="98">
        <v>0.35</v>
      </c>
      <c r="B69" s="82" t="s">
        <v>214</v>
      </c>
      <c r="C69" s="83" t="s">
        <v>224</v>
      </c>
      <c r="D69" s="83" t="s">
        <v>263</v>
      </c>
      <c r="E69" s="84" t="s">
        <v>203</v>
      </c>
      <c r="F69" s="80">
        <f t="shared" si="1"/>
        <v>4</v>
      </c>
      <c r="G69" s="81"/>
    </row>
    <row r="70" spans="1:7" ht="14.45" customHeight="1">
      <c r="A70" s="98">
        <v>0.35625000000000001</v>
      </c>
      <c r="B70" s="82" t="s">
        <v>286</v>
      </c>
      <c r="C70" s="83" t="s">
        <v>243</v>
      </c>
      <c r="D70" s="83" t="s">
        <v>212</v>
      </c>
      <c r="E70" s="84"/>
      <c r="F70" s="80">
        <f t="shared" si="1"/>
        <v>3</v>
      </c>
      <c r="G70" s="81"/>
    </row>
    <row r="71" spans="1:7" ht="14.45" customHeight="1">
      <c r="A71" s="98">
        <v>0.36249999999999999</v>
      </c>
      <c r="B71" s="82" t="s">
        <v>325</v>
      </c>
      <c r="C71" s="83" t="s">
        <v>343</v>
      </c>
      <c r="D71" s="83"/>
      <c r="E71" s="84"/>
      <c r="F71" s="80">
        <f t="shared" si="1"/>
        <v>2</v>
      </c>
      <c r="G71" s="81"/>
    </row>
    <row r="72" spans="1:7" ht="14.45" customHeight="1">
      <c r="A72" s="98">
        <v>0.36875000000000002</v>
      </c>
      <c r="B72" s="82" t="s">
        <v>230</v>
      </c>
      <c r="C72" s="83" t="s">
        <v>221</v>
      </c>
      <c r="D72" s="83" t="s">
        <v>267</v>
      </c>
      <c r="E72" s="84"/>
      <c r="F72" s="80">
        <f t="shared" si="1"/>
        <v>3</v>
      </c>
      <c r="G72" s="81"/>
    </row>
    <row r="73" spans="1:7" ht="14.45" customHeight="1">
      <c r="A73" s="98">
        <v>0.375</v>
      </c>
      <c r="B73" s="82" t="s">
        <v>262</v>
      </c>
      <c r="C73" s="83" t="s">
        <v>240</v>
      </c>
      <c r="D73" s="83" t="s">
        <v>344</v>
      </c>
      <c r="E73" s="84"/>
      <c r="F73" s="80">
        <f t="shared" si="1"/>
        <v>3</v>
      </c>
      <c r="G73" s="81"/>
    </row>
    <row r="74" spans="1:7" ht="14.45" customHeight="1">
      <c r="A74" s="98">
        <v>0.38124999999999998</v>
      </c>
      <c r="B74" s="82" t="s">
        <v>191</v>
      </c>
      <c r="C74" s="83" t="s">
        <v>200</v>
      </c>
      <c r="D74" s="83" t="s">
        <v>333</v>
      </c>
      <c r="E74" s="84" t="s">
        <v>202</v>
      </c>
      <c r="F74" s="80">
        <f t="shared" si="1"/>
        <v>4</v>
      </c>
      <c r="G74" s="81"/>
    </row>
    <row r="75" spans="1:7" ht="14.45" customHeight="1">
      <c r="A75" s="98">
        <v>0.38750000000000001</v>
      </c>
      <c r="B75" s="82" t="s">
        <v>184</v>
      </c>
      <c r="C75" s="83" t="s">
        <v>215</v>
      </c>
      <c r="D75" s="83" t="s">
        <v>217</v>
      </c>
      <c r="E75" s="84"/>
      <c r="F75" s="80">
        <f t="shared" si="1"/>
        <v>3</v>
      </c>
      <c r="G75" s="81"/>
    </row>
    <row r="76" spans="1:7" ht="14.45" customHeight="1">
      <c r="A76" s="98">
        <v>0.39374999999999999</v>
      </c>
      <c r="B76" s="82" t="s">
        <v>208</v>
      </c>
      <c r="C76" s="83" t="s">
        <v>255</v>
      </c>
      <c r="D76" s="83" t="s">
        <v>183</v>
      </c>
      <c r="E76" s="84"/>
      <c r="F76" s="80">
        <f t="shared" si="1"/>
        <v>3</v>
      </c>
      <c r="G76" s="81"/>
    </row>
    <row r="77" spans="1:7" ht="14.45" customHeight="1">
      <c r="A77" s="98">
        <v>0.4</v>
      </c>
      <c r="B77" s="82" t="s">
        <v>194</v>
      </c>
      <c r="C77" s="83" t="s">
        <v>196</v>
      </c>
      <c r="D77" s="83" t="s">
        <v>326</v>
      </c>
      <c r="E77" s="84"/>
      <c r="F77" s="80">
        <f t="shared" si="1"/>
        <v>3</v>
      </c>
      <c r="G77" s="81"/>
    </row>
    <row r="78" spans="1:7" ht="14.45" customHeight="1">
      <c r="A78" s="98">
        <v>0.40625</v>
      </c>
      <c r="B78" s="82" t="s">
        <v>218</v>
      </c>
      <c r="C78" s="83" t="s">
        <v>250</v>
      </c>
      <c r="D78" s="83" t="s">
        <v>220</v>
      </c>
      <c r="E78" s="84"/>
      <c r="F78" s="80">
        <f t="shared" si="1"/>
        <v>3</v>
      </c>
      <c r="G78" s="81"/>
    </row>
    <row r="79" spans="1:7" ht="14.45" customHeight="1">
      <c r="A79" s="98">
        <v>0.41250000000000098</v>
      </c>
      <c r="B79" s="82" t="s">
        <v>327</v>
      </c>
      <c r="C79" s="83" t="s">
        <v>328</v>
      </c>
      <c r="D79" s="83"/>
      <c r="E79" s="84"/>
      <c r="F79" s="80">
        <f t="shared" si="1"/>
        <v>2</v>
      </c>
      <c r="G79" s="81"/>
    </row>
    <row r="80" spans="1:7" ht="14.45" customHeight="1">
      <c r="A80" s="98">
        <v>0.41875000000000101</v>
      </c>
      <c r="B80" s="82" t="s">
        <v>211</v>
      </c>
      <c r="C80" s="83" t="s">
        <v>197</v>
      </c>
      <c r="D80" s="83" t="s">
        <v>207</v>
      </c>
      <c r="E80" s="84"/>
      <c r="F80" s="80">
        <f t="shared" si="1"/>
        <v>3</v>
      </c>
      <c r="G80" s="81"/>
    </row>
    <row r="81" spans="1:7" ht="14.45" customHeight="1">
      <c r="A81" s="98">
        <v>0.42500000000000099</v>
      </c>
      <c r="B81" s="82"/>
      <c r="C81" s="83"/>
      <c r="D81" s="83"/>
      <c r="E81" s="84"/>
      <c r="F81" s="80">
        <f t="shared" si="1"/>
        <v>0</v>
      </c>
      <c r="G81" s="81"/>
    </row>
    <row r="82" spans="1:7" ht="14.45" customHeight="1">
      <c r="A82" s="98">
        <v>0.43125000000000102</v>
      </c>
      <c r="B82" s="82" t="s">
        <v>242</v>
      </c>
      <c r="C82" s="83" t="s">
        <v>245</v>
      </c>
      <c r="D82" s="83" t="s">
        <v>329</v>
      </c>
      <c r="E82" s="84"/>
      <c r="F82" s="80">
        <f t="shared" si="1"/>
        <v>3</v>
      </c>
      <c r="G82" s="81"/>
    </row>
    <row r="83" spans="1:7" ht="14.45" customHeight="1">
      <c r="A83" s="98">
        <v>0.437500000000001</v>
      </c>
      <c r="B83" s="82"/>
      <c r="C83" s="83"/>
      <c r="D83" s="83"/>
      <c r="E83" s="84"/>
      <c r="F83" s="80">
        <f t="shared" si="1"/>
        <v>0</v>
      </c>
      <c r="G83" s="81"/>
    </row>
    <row r="84" spans="1:7" ht="14.45" customHeight="1">
      <c r="A84" s="98">
        <v>0.44375000000000098</v>
      </c>
      <c r="B84" s="82" t="s">
        <v>244</v>
      </c>
      <c r="C84" s="83" t="s">
        <v>175</v>
      </c>
      <c r="D84" s="83" t="s">
        <v>330</v>
      </c>
      <c r="E84" s="84" t="s">
        <v>331</v>
      </c>
      <c r="F84" s="80">
        <f t="shared" si="1"/>
        <v>4</v>
      </c>
      <c r="G84" s="81"/>
    </row>
    <row r="85" spans="1:7" ht="14.45" customHeight="1">
      <c r="A85" s="98">
        <v>0.45000000000000101</v>
      </c>
      <c r="B85" s="82" t="s">
        <v>288</v>
      </c>
      <c r="C85" s="83" t="s">
        <v>209</v>
      </c>
      <c r="D85" s="83" t="s">
        <v>190</v>
      </c>
      <c r="E85" s="84" t="s">
        <v>239</v>
      </c>
      <c r="F85" s="80">
        <f t="shared" si="1"/>
        <v>4</v>
      </c>
      <c r="G85" s="81"/>
    </row>
    <row r="86" spans="1:7" ht="14.45" customHeight="1">
      <c r="A86" s="98">
        <v>0.45625000000000099</v>
      </c>
      <c r="B86" s="82" t="s">
        <v>252</v>
      </c>
      <c r="C86" s="83" t="s">
        <v>235</v>
      </c>
      <c r="D86" s="83" t="s">
        <v>332</v>
      </c>
      <c r="E86" s="84" t="s">
        <v>334</v>
      </c>
      <c r="F86" s="80">
        <f t="shared" si="1"/>
        <v>4</v>
      </c>
      <c r="G86" s="81"/>
    </row>
    <row r="87" spans="1:7" ht="14.45" customHeight="1">
      <c r="A87" s="98">
        <v>0.46250000000000102</v>
      </c>
      <c r="B87" s="82" t="s">
        <v>185</v>
      </c>
      <c r="C87" s="83" t="s">
        <v>251</v>
      </c>
      <c r="D87" s="83" t="s">
        <v>181</v>
      </c>
      <c r="E87" s="84" t="s">
        <v>213</v>
      </c>
      <c r="F87" s="80">
        <f t="shared" si="1"/>
        <v>4</v>
      </c>
      <c r="G87" s="81"/>
    </row>
    <row r="88" spans="1:7" ht="14.45" customHeight="1">
      <c r="A88" s="98">
        <v>0.468750000000001</v>
      </c>
      <c r="B88" s="82" t="s">
        <v>241</v>
      </c>
      <c r="C88" s="83" t="s">
        <v>236</v>
      </c>
      <c r="D88" s="83" t="s">
        <v>219</v>
      </c>
      <c r="E88" s="84" t="s">
        <v>177</v>
      </c>
      <c r="F88" s="80">
        <f t="shared" si="1"/>
        <v>4</v>
      </c>
      <c r="G88" s="81"/>
    </row>
    <row r="89" spans="1:7" ht="14.45" customHeight="1">
      <c r="A89" s="98">
        <v>0.47500000000000098</v>
      </c>
      <c r="B89" s="82"/>
      <c r="C89" s="83"/>
      <c r="D89" s="83"/>
      <c r="E89" s="84"/>
      <c r="F89" s="80">
        <f t="shared" si="1"/>
        <v>0</v>
      </c>
      <c r="G89" s="81"/>
    </row>
    <row r="90" spans="1:7" ht="14.45" customHeight="1">
      <c r="A90" s="98">
        <v>0.48125000000000101</v>
      </c>
      <c r="B90" s="82" t="s">
        <v>238</v>
      </c>
      <c r="C90" s="83" t="s">
        <v>229</v>
      </c>
      <c r="D90" s="83" t="s">
        <v>210</v>
      </c>
      <c r="E90" s="84" t="s">
        <v>246</v>
      </c>
      <c r="F90" s="80">
        <f t="shared" si="1"/>
        <v>4</v>
      </c>
      <c r="G90" s="81"/>
    </row>
    <row r="91" spans="1:7" ht="14.45" customHeight="1" thickBot="1">
      <c r="A91" s="98">
        <v>0.48750000000000099</v>
      </c>
      <c r="B91" s="82" t="s">
        <v>225</v>
      </c>
      <c r="C91" s="83" t="s">
        <v>178</v>
      </c>
      <c r="D91" s="83" t="s">
        <v>189</v>
      </c>
      <c r="E91" s="84" t="s">
        <v>206</v>
      </c>
      <c r="F91" s="80">
        <f t="shared" si="1"/>
        <v>4</v>
      </c>
      <c r="G91" s="81"/>
    </row>
    <row r="92" spans="1:7" ht="14.45" customHeight="1" thickBot="1">
      <c r="A92" s="166">
        <v>0.49375000000000102</v>
      </c>
      <c r="B92" s="95" t="s">
        <v>182</v>
      </c>
      <c r="C92" s="92" t="s">
        <v>253</v>
      </c>
      <c r="D92" s="92" t="s">
        <v>179</v>
      </c>
      <c r="E92" s="93" t="s">
        <v>198</v>
      </c>
      <c r="F92" s="80">
        <f t="shared" si="1"/>
        <v>4</v>
      </c>
      <c r="G92" s="94">
        <f>SUM(F63:F92)</f>
        <v>90</v>
      </c>
    </row>
    <row r="93" spans="1:7" ht="14.45" customHeight="1">
      <c r="A93"/>
    </row>
    <row r="94" spans="1:7" ht="14.45" customHeight="1">
      <c r="A94"/>
    </row>
    <row r="95" spans="1:7" ht="14.45" customHeight="1">
      <c r="A95"/>
    </row>
    <row r="96" spans="1:7" ht="14.45" customHeight="1">
      <c r="A96"/>
    </row>
    <row r="97" spans="1:7" ht="14.45" customHeight="1">
      <c r="A97"/>
    </row>
    <row r="98" spans="1:7" ht="14.45" customHeight="1">
      <c r="A98"/>
    </row>
    <row r="99" spans="1:7" ht="14.45" customHeight="1">
      <c r="A99"/>
      <c r="G99" s="81"/>
    </row>
    <row r="100" spans="1:7" ht="12.75">
      <c r="A100"/>
      <c r="G100" s="81"/>
    </row>
    <row r="101" spans="1:7" ht="12.75">
      <c r="A101"/>
      <c r="G101" s="81"/>
    </row>
    <row r="102" spans="1:7" ht="12.75">
      <c r="A102"/>
      <c r="G102" s="81"/>
    </row>
    <row r="103" spans="1:7" ht="12.75">
      <c r="A103"/>
      <c r="G103" s="81"/>
    </row>
    <row r="104" spans="1:7" ht="12.75">
      <c r="A104"/>
      <c r="G104" s="81"/>
    </row>
    <row r="105" spans="1:7" ht="12.75">
      <c r="A105"/>
      <c r="G105" s="81"/>
    </row>
    <row r="106" spans="1:7" ht="12.75">
      <c r="A106"/>
      <c r="G106" s="81"/>
    </row>
    <row r="107" spans="1:7" ht="12.75">
      <c r="A107"/>
      <c r="G107" s="81"/>
    </row>
    <row r="108" spans="1:7" ht="12.75">
      <c r="A108"/>
    </row>
    <row r="109" spans="1:7" ht="12.75">
      <c r="A109"/>
    </row>
    <row r="110" spans="1:7" ht="12.75">
      <c r="A110"/>
    </row>
  </sheetData>
  <mergeCells count="12">
    <mergeCell ref="A57:E57"/>
    <mergeCell ref="A58:E58"/>
    <mergeCell ref="A59:E59"/>
    <mergeCell ref="A60:E60"/>
    <mergeCell ref="A61:E61"/>
    <mergeCell ref="A62:E62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8"/>
  <sheetViews>
    <sheetView zoomScale="85" zoomScaleNormal="85" workbookViewId="0">
      <selection sqref="A1:L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4.5703125" style="2" bestFit="1" customWidth="1"/>
    <col min="4" max="5" width="4.5703125" style="1" bestFit="1" customWidth="1"/>
    <col min="6" max="6" width="6" style="1" bestFit="1" customWidth="1"/>
    <col min="7" max="8" width="5.5703125" style="1" bestFit="1" customWidth="1"/>
    <col min="9" max="9" width="4.42578125" style="1" customWidth="1"/>
    <col min="10" max="10" width="6" style="1" customWidth="1"/>
    <col min="11" max="11" width="5.42578125" style="1" customWidth="1"/>
    <col min="12" max="12" width="8.140625" style="2" customWidth="1"/>
    <col min="13" max="16384" width="11.42578125" style="1"/>
  </cols>
  <sheetData>
    <row r="1" spans="1:12" ht="19.5">
      <c r="A1" s="143" t="str">
        <f>'CAB 0-9'!A1:M1</f>
        <v>FEDERACION REGIONAL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9.5">
      <c r="A2" s="143" t="str">
        <f>'CAB 0-9'!A2:M2</f>
        <v>DE GOLF MAR Y SIERRAS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3" spans="1:12">
      <c r="A3" s="144" t="str">
        <f>'CAB 0-9'!A4:M4</f>
        <v>MAR DEL PLATA GOLF CLUB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ht="19.5" thickBot="1">
      <c r="A4" s="151" t="s">
        <v>351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ht="20.25" thickBot="1">
      <c r="A5" s="148" t="str">
        <f>'CAB 0-9'!A6:M6</f>
        <v>CAMPEONATO REGIONAL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50"/>
    </row>
    <row r="6" spans="1:12">
      <c r="A6" s="151" t="str">
        <f>'CAB 0-9'!A8:M8</f>
        <v>36 HOYOS MEDAL PLAY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ht="19.5" thickBot="1">
      <c r="A7" s="151" t="str">
        <f>'CAB 0-9'!A9:M9</f>
        <v>23 Y 24 DE ABRIL DE 2022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ht="20.25" thickBot="1">
      <c r="A8" s="145" t="str">
        <f>DAM!A10</f>
        <v>DAMAS CATEGORIA HASTA 19,9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7"/>
    </row>
    <row r="9" spans="1:12" ht="20.25" thickBot="1">
      <c r="A9" s="8"/>
      <c r="B9" s="9" t="s">
        <v>12</v>
      </c>
      <c r="C9" s="10" t="s">
        <v>1</v>
      </c>
      <c r="D9" s="11" t="s">
        <v>2</v>
      </c>
      <c r="E9" s="9" t="s">
        <v>3</v>
      </c>
      <c r="F9" s="9" t="s">
        <v>4</v>
      </c>
      <c r="G9" s="12" t="s">
        <v>5</v>
      </c>
      <c r="H9" s="11" t="s">
        <v>2</v>
      </c>
      <c r="I9" s="9" t="s">
        <v>3</v>
      </c>
      <c r="J9" s="9" t="s">
        <v>4</v>
      </c>
      <c r="K9" s="12" t="s">
        <v>5</v>
      </c>
      <c r="L9" s="7" t="s">
        <v>10</v>
      </c>
    </row>
    <row r="10" spans="1:12" ht="19.5">
      <c r="A10" s="13" t="s">
        <v>13</v>
      </c>
      <c r="B10" s="14" t="str">
        <f>DAM!A19</f>
        <v>TOSONI DE PINGEL DIANA</v>
      </c>
      <c r="C10" s="15">
        <f>DAM!D19</f>
        <v>21</v>
      </c>
      <c r="D10" s="16">
        <f>DAM!E19</f>
        <v>54</v>
      </c>
      <c r="E10" s="14">
        <f>DAM!F19</f>
        <v>45</v>
      </c>
      <c r="F10" s="71">
        <f>DAM!G19</f>
        <v>99</v>
      </c>
      <c r="G10" s="18">
        <f>DAM!H19</f>
        <v>78</v>
      </c>
      <c r="H10" s="13">
        <f>DAM!I19</f>
        <v>47</v>
      </c>
      <c r="I10" s="19">
        <f>DAM!J19</f>
        <v>50</v>
      </c>
      <c r="J10" s="19">
        <f>DAM!K19</f>
        <v>97</v>
      </c>
      <c r="K10" s="18">
        <f>DAM!L19</f>
        <v>76</v>
      </c>
      <c r="L10" s="20">
        <f>DAM!M19</f>
        <v>154</v>
      </c>
    </row>
    <row r="11" spans="1:12" ht="20.25" thickBot="1">
      <c r="A11" s="72" t="s">
        <v>14</v>
      </c>
      <c r="B11" s="22" t="s">
        <v>274</v>
      </c>
      <c r="C11" s="23">
        <v>8</v>
      </c>
      <c r="D11" s="24">
        <v>44</v>
      </c>
      <c r="E11" s="22">
        <v>42</v>
      </c>
      <c r="F11" s="25">
        <f>SUM(D11+E11)</f>
        <v>86</v>
      </c>
      <c r="G11" s="26">
        <f>(F11-C11)</f>
        <v>78</v>
      </c>
      <c r="H11" s="27">
        <v>46</v>
      </c>
      <c r="I11" s="28">
        <v>40</v>
      </c>
      <c r="J11" s="28">
        <f>SUM(H11:I11)</f>
        <v>86</v>
      </c>
      <c r="K11" s="26">
        <f>+(J11-C11)</f>
        <v>78</v>
      </c>
      <c r="L11" s="29">
        <f>SUM(G11+K11)</f>
        <v>156</v>
      </c>
    </row>
    <row r="12" spans="1:12" ht="20.25" thickBot="1">
      <c r="A12" s="30"/>
      <c r="B12" s="31"/>
      <c r="C12" s="30"/>
      <c r="D12" s="31"/>
      <c r="E12" s="31"/>
      <c r="F12" s="32"/>
      <c r="G12" s="33"/>
      <c r="H12" s="30"/>
      <c r="I12" s="30"/>
      <c r="J12" s="30"/>
      <c r="K12" s="33"/>
      <c r="L12" s="32"/>
    </row>
    <row r="13" spans="1:12" ht="20.25" thickBot="1">
      <c r="A13" s="145" t="str">
        <f>DAM!A38</f>
        <v>DAMAS CATEGORIA 20 AL MAXIMO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7"/>
    </row>
    <row r="14" spans="1:12" ht="20.25" thickBot="1">
      <c r="A14" s="8"/>
      <c r="B14" s="9" t="s">
        <v>12</v>
      </c>
      <c r="C14" s="10" t="s">
        <v>1</v>
      </c>
      <c r="D14" s="11" t="s">
        <v>2</v>
      </c>
      <c r="E14" s="9" t="s">
        <v>3</v>
      </c>
      <c r="F14" s="9" t="s">
        <v>4</v>
      </c>
      <c r="G14" s="12" t="s">
        <v>5</v>
      </c>
      <c r="H14" s="11" t="s">
        <v>2</v>
      </c>
      <c r="I14" s="9" t="s">
        <v>3</v>
      </c>
      <c r="J14" s="9" t="s">
        <v>4</v>
      </c>
      <c r="K14" s="12" t="s">
        <v>5</v>
      </c>
      <c r="L14" s="7" t="s">
        <v>10</v>
      </c>
    </row>
    <row r="15" spans="1:12" ht="19.5">
      <c r="A15" s="13" t="s">
        <v>13</v>
      </c>
      <c r="B15" s="14" t="str">
        <f>DAM!A40</f>
        <v>PONCE DE LEON BARTON VIVIAN</v>
      </c>
      <c r="C15" s="15">
        <f>DAM!D40</f>
        <v>20</v>
      </c>
      <c r="D15" s="16">
        <f>DAM!E40</f>
        <v>47</v>
      </c>
      <c r="E15" s="14">
        <f>DAM!F40</f>
        <v>48</v>
      </c>
      <c r="F15" s="71">
        <f>DAM!G40</f>
        <v>95</v>
      </c>
      <c r="G15" s="18">
        <f>DAM!H40</f>
        <v>75</v>
      </c>
      <c r="H15" s="13">
        <f>DAM!I40</f>
        <v>53</v>
      </c>
      <c r="I15" s="19">
        <f>DAM!J40</f>
        <v>48</v>
      </c>
      <c r="J15" s="19">
        <f>DAM!K40</f>
        <v>101</v>
      </c>
      <c r="K15" s="18">
        <f>DAM!L40</f>
        <v>81</v>
      </c>
      <c r="L15" s="20">
        <f>DAM!M40</f>
        <v>156</v>
      </c>
    </row>
    <row r="16" spans="1:12" ht="20.25" thickBot="1">
      <c r="A16" s="72" t="s">
        <v>14</v>
      </c>
      <c r="B16" s="22" t="str">
        <f>DAM!A41</f>
        <v>RITORNO MARGARITA MARIA</v>
      </c>
      <c r="C16" s="23">
        <f>DAM!D41</f>
        <v>41</v>
      </c>
      <c r="D16" s="24">
        <f>DAM!E41</f>
        <v>59</v>
      </c>
      <c r="E16" s="22">
        <f>DAM!F41</f>
        <v>63</v>
      </c>
      <c r="F16" s="25">
        <f>DAM!G41</f>
        <v>122</v>
      </c>
      <c r="G16" s="26">
        <f>DAM!H41</f>
        <v>81</v>
      </c>
      <c r="H16" s="27">
        <f>DAM!I41</f>
        <v>60</v>
      </c>
      <c r="I16" s="28">
        <f>DAM!J41</f>
        <v>57</v>
      </c>
      <c r="J16" s="28">
        <f>DAM!K41</f>
        <v>117</v>
      </c>
      <c r="K16" s="26">
        <f>DAM!L41</f>
        <v>76</v>
      </c>
      <c r="L16" s="29">
        <f>DAM!M41</f>
        <v>157</v>
      </c>
    </row>
    <row r="17" spans="1:12" ht="19.5" thickBot="1">
      <c r="A17" s="1"/>
      <c r="C17" s="1"/>
    </row>
    <row r="18" spans="1:12" ht="20.25" thickBot="1">
      <c r="A18" s="145" t="str">
        <f>'CAB 0-9'!A11:M11</f>
        <v>CABALLEROS CATEGORIA HASTA 9.9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7"/>
    </row>
    <row r="19" spans="1:12" ht="20.25" thickBot="1">
      <c r="A19" s="8"/>
      <c r="B19" s="9" t="s">
        <v>0</v>
      </c>
      <c r="C19" s="10" t="s">
        <v>1</v>
      </c>
      <c r="D19" s="11" t="s">
        <v>2</v>
      </c>
      <c r="E19" s="9" t="s">
        <v>3</v>
      </c>
      <c r="F19" s="9" t="s">
        <v>4</v>
      </c>
      <c r="G19" s="12" t="s">
        <v>5</v>
      </c>
      <c r="H19" s="11" t="s">
        <v>2</v>
      </c>
      <c r="I19" s="9" t="s">
        <v>3</v>
      </c>
      <c r="J19" s="9" t="s">
        <v>4</v>
      </c>
      <c r="K19" s="12" t="s">
        <v>5</v>
      </c>
      <c r="L19" s="7" t="s">
        <v>10</v>
      </c>
    </row>
    <row r="20" spans="1:12" ht="19.5">
      <c r="A20" s="13" t="s">
        <v>13</v>
      </c>
      <c r="B20" s="14" t="s">
        <v>136</v>
      </c>
      <c r="C20" s="15">
        <v>7</v>
      </c>
      <c r="D20" s="16">
        <v>38</v>
      </c>
      <c r="E20" s="14">
        <v>38</v>
      </c>
      <c r="F20" s="71">
        <f>SUM(D20+E20)</f>
        <v>76</v>
      </c>
      <c r="G20" s="18">
        <f>(F20-C20)</f>
        <v>69</v>
      </c>
      <c r="H20" s="13">
        <v>41</v>
      </c>
      <c r="I20" s="19">
        <v>40</v>
      </c>
      <c r="J20" s="19">
        <f>SUM(H20:I20)</f>
        <v>81</v>
      </c>
      <c r="K20" s="18">
        <f>+(J20-C20)</f>
        <v>74</v>
      </c>
      <c r="L20" s="20">
        <f>SUM(G20+K20)</f>
        <v>143</v>
      </c>
    </row>
    <row r="21" spans="1:12" ht="20.25" thickBot="1">
      <c r="A21" s="72" t="s">
        <v>14</v>
      </c>
      <c r="B21" s="22" t="s">
        <v>117</v>
      </c>
      <c r="C21" s="23">
        <v>6</v>
      </c>
      <c r="D21" s="24">
        <v>40</v>
      </c>
      <c r="E21" s="22">
        <v>35</v>
      </c>
      <c r="F21" s="25">
        <f>SUM(D21+E21)</f>
        <v>75</v>
      </c>
      <c r="G21" s="26">
        <f>(F21-C21)</f>
        <v>69</v>
      </c>
      <c r="H21" s="27">
        <v>38</v>
      </c>
      <c r="I21" s="28">
        <v>42</v>
      </c>
      <c r="J21" s="28">
        <f>SUM(H21:I21)</f>
        <v>80</v>
      </c>
      <c r="K21" s="26">
        <f>+(J21-C21)</f>
        <v>74</v>
      </c>
      <c r="L21" s="29">
        <f>SUM(G21+K21)</f>
        <v>143</v>
      </c>
    </row>
    <row r="22" spans="1:12" ht="20.25" thickBot="1">
      <c r="A22" s="30"/>
      <c r="B22" s="31"/>
      <c r="C22" s="30"/>
      <c r="D22" s="31"/>
      <c r="E22" s="31"/>
      <c r="F22" s="32"/>
      <c r="G22" s="33"/>
      <c r="H22" s="30"/>
      <c r="I22" s="30"/>
      <c r="J22" s="30"/>
      <c r="K22" s="33"/>
      <c r="L22" s="32"/>
    </row>
    <row r="23" spans="1:12" ht="20.25" thickBot="1">
      <c r="A23" s="145" t="str">
        <f>'CAB 10-16'!A11:M11</f>
        <v>CABALLEROS CATEGORIA 10-16.9</v>
      </c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7"/>
    </row>
    <row r="24" spans="1:12" ht="20.25" thickBot="1">
      <c r="A24" s="8"/>
      <c r="B24" s="9" t="s">
        <v>0</v>
      </c>
      <c r="C24" s="9" t="s">
        <v>1</v>
      </c>
      <c r="D24" s="9" t="s">
        <v>2</v>
      </c>
      <c r="E24" s="9" t="s">
        <v>3</v>
      </c>
      <c r="F24" s="9" t="s">
        <v>4</v>
      </c>
      <c r="G24" s="9" t="s">
        <v>5</v>
      </c>
      <c r="H24" s="9" t="s">
        <v>2</v>
      </c>
      <c r="I24" s="9" t="s">
        <v>3</v>
      </c>
      <c r="J24" s="9" t="s">
        <v>4</v>
      </c>
      <c r="K24" s="9" t="s">
        <v>5</v>
      </c>
      <c r="L24" s="12" t="s">
        <v>10</v>
      </c>
    </row>
    <row r="25" spans="1:12" ht="19.5">
      <c r="A25" s="13" t="s">
        <v>13</v>
      </c>
      <c r="B25" s="14" t="str">
        <f>'CAB 10-16'!A13</f>
        <v>ISACCH SIMON FRANCISCO</v>
      </c>
      <c r="C25" s="15">
        <f>'CAB 10-16'!D13</f>
        <v>11</v>
      </c>
      <c r="D25" s="16">
        <f>'CAB 10-16'!E13</f>
        <v>41</v>
      </c>
      <c r="E25" s="14">
        <f>'CAB 10-16'!F13</f>
        <v>41</v>
      </c>
      <c r="F25" s="17">
        <f>'CAB 10-16'!G13</f>
        <v>82</v>
      </c>
      <c r="G25" s="18">
        <f>'CAB 10-16'!H13</f>
        <v>71</v>
      </c>
      <c r="H25" s="13">
        <f>'CAB 10-16'!I13</f>
        <v>39</v>
      </c>
      <c r="I25" s="19">
        <f>'CAB 10-16'!J13</f>
        <v>41</v>
      </c>
      <c r="J25" s="19">
        <f>'CAB 10-16'!K13</f>
        <v>80</v>
      </c>
      <c r="K25" s="18">
        <f>'CAB 10-16'!L13</f>
        <v>69</v>
      </c>
      <c r="L25" s="20">
        <f>'CAB 10-16'!M13</f>
        <v>140</v>
      </c>
    </row>
    <row r="26" spans="1:12" ht="20.25" thickBot="1">
      <c r="A26" s="21" t="s">
        <v>14</v>
      </c>
      <c r="B26" s="22" t="str">
        <f>'CAB 10-16'!A14</f>
        <v>LANDI AGUSTIN</v>
      </c>
      <c r="C26" s="23">
        <f>'CAB 10-16'!D14</f>
        <v>16</v>
      </c>
      <c r="D26" s="24">
        <f>'CAB 10-16'!E14</f>
        <v>47</v>
      </c>
      <c r="E26" s="22">
        <f>'CAB 10-16'!F14</f>
        <v>44</v>
      </c>
      <c r="F26" s="25">
        <f>'CAB 10-16'!G14</f>
        <v>91</v>
      </c>
      <c r="G26" s="26">
        <f>'CAB 10-16'!H14</f>
        <v>75</v>
      </c>
      <c r="H26" s="27">
        <f>'CAB 10-16'!I14</f>
        <v>40</v>
      </c>
      <c r="I26" s="28">
        <f>'CAB 10-16'!J14</f>
        <v>45</v>
      </c>
      <c r="J26" s="28">
        <f>'CAB 10-16'!K14</f>
        <v>85</v>
      </c>
      <c r="K26" s="26">
        <f>'CAB 10-16'!L14</f>
        <v>69</v>
      </c>
      <c r="L26" s="29">
        <f>'CAB 10-16'!M14</f>
        <v>144</v>
      </c>
    </row>
    <row r="27" spans="1:12" ht="20.25" thickBot="1">
      <c r="A27" s="30"/>
      <c r="B27" s="31"/>
      <c r="C27" s="30"/>
      <c r="D27" s="31"/>
      <c r="E27" s="31"/>
      <c r="F27" s="32"/>
      <c r="G27" s="33"/>
      <c r="H27" s="30"/>
      <c r="I27" s="30"/>
      <c r="J27" s="30"/>
      <c r="K27" s="33"/>
      <c r="L27" s="32"/>
    </row>
    <row r="28" spans="1:12" ht="20.25" thickBot="1">
      <c r="A28" s="145" t="str">
        <f>'CAB 17-24'!A11:M11</f>
        <v>CABALLEROS CATEGORIA 17-24.9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7"/>
    </row>
    <row r="29" spans="1:12" ht="20.25" thickBot="1">
      <c r="A29" s="8"/>
      <c r="B29" s="9" t="s">
        <v>0</v>
      </c>
      <c r="C29" s="9" t="s">
        <v>1</v>
      </c>
      <c r="D29" s="9" t="s">
        <v>2</v>
      </c>
      <c r="E29" s="9" t="s">
        <v>3</v>
      </c>
      <c r="F29" s="9" t="s">
        <v>4</v>
      </c>
      <c r="G29" s="9" t="s">
        <v>5</v>
      </c>
      <c r="H29" s="9" t="s">
        <v>2</v>
      </c>
      <c r="I29" s="9" t="s">
        <v>3</v>
      </c>
      <c r="J29" s="9" t="s">
        <v>4</v>
      </c>
      <c r="K29" s="9" t="s">
        <v>5</v>
      </c>
      <c r="L29" s="12" t="s">
        <v>10</v>
      </c>
    </row>
    <row r="30" spans="1:12" ht="19.5">
      <c r="A30" s="13" t="s">
        <v>13</v>
      </c>
      <c r="B30" s="14" t="str">
        <f>'CAB 17-24'!A13</f>
        <v>BAIMLER MIGUEL ANGEL</v>
      </c>
      <c r="C30" s="15">
        <f>'CAB 17-24'!D13</f>
        <v>19</v>
      </c>
      <c r="D30" s="16">
        <f>'CAB 17-24'!E13</f>
        <v>45</v>
      </c>
      <c r="E30" s="14">
        <f>'CAB 17-24'!F13</f>
        <v>44</v>
      </c>
      <c r="F30" s="17">
        <f>'CAB 17-24'!G13</f>
        <v>89</v>
      </c>
      <c r="G30" s="18">
        <f>'CAB 17-24'!H13</f>
        <v>70</v>
      </c>
      <c r="H30" s="13">
        <f>'CAB 17-24'!I13</f>
        <v>50</v>
      </c>
      <c r="I30" s="19">
        <f>'CAB 17-24'!J13</f>
        <v>39</v>
      </c>
      <c r="J30" s="19">
        <f>'CAB 17-24'!K13</f>
        <v>89</v>
      </c>
      <c r="K30" s="18">
        <f>'CAB 17-24'!L13</f>
        <v>70</v>
      </c>
      <c r="L30" s="20">
        <f>'CAB 17-24'!M13</f>
        <v>140</v>
      </c>
    </row>
    <row r="31" spans="1:12" ht="20.25" thickBot="1">
      <c r="A31" s="21" t="s">
        <v>14</v>
      </c>
      <c r="B31" s="22" t="str">
        <f>'CAB 17-24'!A14</f>
        <v>PINGEL JUAN EDUARDO</v>
      </c>
      <c r="C31" s="23">
        <f>'CAB 17-24'!D14</f>
        <v>20</v>
      </c>
      <c r="D31" s="24">
        <f>'CAB 17-24'!E14</f>
        <v>44</v>
      </c>
      <c r="E31" s="22">
        <f>'CAB 17-24'!F14</f>
        <v>48</v>
      </c>
      <c r="F31" s="25">
        <f>'CAB 17-24'!G14</f>
        <v>92</v>
      </c>
      <c r="G31" s="26">
        <f>'CAB 17-24'!H14</f>
        <v>72</v>
      </c>
      <c r="H31" s="27">
        <f>'CAB 17-24'!I14</f>
        <v>48</v>
      </c>
      <c r="I31" s="28">
        <f>'CAB 17-24'!J14</f>
        <v>43</v>
      </c>
      <c r="J31" s="28">
        <f>'CAB 17-24'!K14</f>
        <v>91</v>
      </c>
      <c r="K31" s="26">
        <f>'CAB 17-24'!L14</f>
        <v>71</v>
      </c>
      <c r="L31" s="29">
        <f>'CAB 17-24'!M14</f>
        <v>143</v>
      </c>
    </row>
    <row r="32" spans="1:12" ht="20.25" thickBot="1">
      <c r="A32" s="30"/>
      <c r="B32" s="31"/>
      <c r="C32" s="30"/>
      <c r="D32" s="31"/>
      <c r="E32" s="31"/>
      <c r="F32" s="32"/>
      <c r="G32" s="33"/>
      <c r="H32" s="30"/>
      <c r="I32" s="30"/>
      <c r="J32" s="30"/>
      <c r="K32" s="33"/>
      <c r="L32" s="32"/>
    </row>
    <row r="33" spans="1:12" ht="20.25" thickBot="1">
      <c r="A33" s="145" t="str">
        <f>'CAB 25-36'!A11:M11</f>
        <v>CABALLEROS CATEGORIA 25 AL MAXIMO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7"/>
    </row>
    <row r="34" spans="1:12" ht="20.25" thickBot="1">
      <c r="A34" s="8"/>
      <c r="B34" s="9" t="s">
        <v>0</v>
      </c>
      <c r="C34" s="9" t="s">
        <v>1</v>
      </c>
      <c r="D34" s="9" t="s">
        <v>2</v>
      </c>
      <c r="E34" s="9" t="s">
        <v>3</v>
      </c>
      <c r="F34" s="9" t="s">
        <v>4</v>
      </c>
      <c r="G34" s="9" t="s">
        <v>5</v>
      </c>
      <c r="H34" s="9" t="s">
        <v>2</v>
      </c>
      <c r="I34" s="9" t="s">
        <v>3</v>
      </c>
      <c r="J34" s="9" t="s">
        <v>4</v>
      </c>
      <c r="K34" s="9" t="s">
        <v>5</v>
      </c>
      <c r="L34" s="12" t="s">
        <v>10</v>
      </c>
    </row>
    <row r="35" spans="1:12" ht="19.5">
      <c r="A35" s="13" t="s">
        <v>13</v>
      </c>
      <c r="B35" s="14" t="str">
        <f>'CAB 25-36'!A13</f>
        <v>ULLUA FABIAN</v>
      </c>
      <c r="C35" s="15">
        <f>'CAB 25-36'!D13</f>
        <v>30</v>
      </c>
      <c r="D35" s="16">
        <f>'CAB 25-36'!E13</f>
        <v>51</v>
      </c>
      <c r="E35" s="14">
        <f>'CAB 25-36'!F13</f>
        <v>54</v>
      </c>
      <c r="F35" s="17">
        <f>'CAB 25-36'!G13</f>
        <v>105</v>
      </c>
      <c r="G35" s="18">
        <f>'CAB 25-36'!H13</f>
        <v>75</v>
      </c>
      <c r="H35" s="13">
        <f>'CAB 25-36'!I13</f>
        <v>49</v>
      </c>
      <c r="I35" s="19">
        <f>'CAB 25-36'!J13</f>
        <v>48</v>
      </c>
      <c r="J35" s="19">
        <f>'CAB 25-36'!K13</f>
        <v>97</v>
      </c>
      <c r="K35" s="18">
        <f>'CAB 25-36'!L13</f>
        <v>67</v>
      </c>
      <c r="L35" s="20">
        <f>'CAB 25-36'!M13</f>
        <v>142</v>
      </c>
    </row>
    <row r="36" spans="1:12" ht="20.25" thickBot="1">
      <c r="A36" s="21" t="s">
        <v>14</v>
      </c>
      <c r="B36" s="22" t="str">
        <f>'CAB 25-36'!A14</f>
        <v>VALLONE DANIEL ERNESTO</v>
      </c>
      <c r="C36" s="23">
        <f>'CAB 25-36'!D14</f>
        <v>26</v>
      </c>
      <c r="D36" s="24">
        <f>'CAB 25-36'!E14</f>
        <v>51</v>
      </c>
      <c r="E36" s="22">
        <f>'CAB 25-36'!F14</f>
        <v>50</v>
      </c>
      <c r="F36" s="25">
        <f>'CAB 25-36'!G14</f>
        <v>101</v>
      </c>
      <c r="G36" s="26">
        <f>'CAB 25-36'!H14</f>
        <v>75</v>
      </c>
      <c r="H36" s="27">
        <f>'CAB 25-36'!I14</f>
        <v>50</v>
      </c>
      <c r="I36" s="28">
        <f>'CAB 25-36'!J14</f>
        <v>53</v>
      </c>
      <c r="J36" s="28">
        <f>'CAB 25-36'!K14</f>
        <v>103</v>
      </c>
      <c r="K36" s="26">
        <f>'CAB 25-36'!L14</f>
        <v>77</v>
      </c>
      <c r="L36" s="29">
        <f>'CAB 25-36'!M14</f>
        <v>152</v>
      </c>
    </row>
    <row r="37" spans="1:12" ht="19.5">
      <c r="A37" s="30"/>
      <c r="B37" s="31"/>
      <c r="C37" s="30"/>
      <c r="D37" s="31"/>
      <c r="E37" s="31"/>
      <c r="F37" s="32"/>
      <c r="G37" s="33"/>
      <c r="H37" s="30"/>
      <c r="I37" s="30"/>
      <c r="J37" s="30"/>
      <c r="K37" s="33"/>
      <c r="L37" s="32"/>
    </row>
    <row r="38" spans="1:12" ht="19.5">
      <c r="A38" s="30"/>
      <c r="B38" s="31"/>
      <c r="C38" s="30"/>
      <c r="D38" s="31"/>
      <c r="E38" s="31"/>
      <c r="F38" s="32"/>
      <c r="G38" s="33"/>
      <c r="H38" s="30"/>
      <c r="I38" s="30"/>
      <c r="J38" s="30"/>
      <c r="K38" s="33"/>
      <c r="L38" s="32"/>
    </row>
    <row r="39" spans="1:12" ht="19.5">
      <c r="A39" s="30"/>
      <c r="B39" s="31"/>
      <c r="C39" s="30"/>
      <c r="D39" s="31"/>
      <c r="E39" s="31"/>
      <c r="F39" s="32"/>
      <c r="G39" s="33"/>
      <c r="H39" s="30"/>
      <c r="I39" s="30"/>
      <c r="J39" s="30"/>
      <c r="K39" s="33"/>
      <c r="L39" s="32"/>
    </row>
    <row r="40" spans="1:12" ht="19.5">
      <c r="A40" s="30"/>
      <c r="B40" s="31"/>
      <c r="C40" s="30"/>
      <c r="D40" s="31"/>
      <c r="E40" s="31"/>
      <c r="F40" s="32"/>
      <c r="G40" s="33"/>
      <c r="H40" s="30"/>
      <c r="I40" s="30"/>
      <c r="J40" s="30"/>
      <c r="K40" s="33"/>
      <c r="L40" s="32"/>
    </row>
    <row r="41" spans="1:12" ht="19.5">
      <c r="A41" s="30"/>
      <c r="B41" s="31"/>
      <c r="C41" s="30"/>
      <c r="D41" s="31"/>
      <c r="E41" s="31"/>
      <c r="F41" s="32"/>
      <c r="G41" s="33"/>
      <c r="H41" s="30"/>
      <c r="I41" s="30"/>
      <c r="J41" s="30"/>
      <c r="K41" s="33"/>
      <c r="L41" s="32"/>
    </row>
    <row r="42" spans="1:12" ht="19.5">
      <c r="A42" s="30"/>
      <c r="B42" s="31"/>
      <c r="C42" s="30"/>
      <c r="D42" s="31"/>
      <c r="E42" s="31"/>
      <c r="F42" s="32"/>
      <c r="G42" s="33"/>
      <c r="H42" s="30"/>
      <c r="I42" s="30"/>
      <c r="J42" s="30"/>
      <c r="K42" s="33"/>
      <c r="L42" s="32"/>
    </row>
    <row r="43" spans="1:12" ht="20.25" thickBot="1">
      <c r="A43" s="30"/>
      <c r="B43" s="31"/>
      <c r="C43" s="30"/>
      <c r="D43" s="31"/>
      <c r="E43" s="31"/>
      <c r="F43" s="32"/>
      <c r="G43" s="33"/>
      <c r="H43" s="30"/>
      <c r="I43" s="30"/>
      <c r="J43" s="30"/>
      <c r="K43" s="33"/>
      <c r="L43" s="32"/>
    </row>
    <row r="44" spans="1:12" ht="20.25" thickBot="1">
      <c r="A44" s="152" t="s">
        <v>15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4"/>
    </row>
    <row r="45" spans="1:12" ht="20.25" thickBot="1">
      <c r="A45" s="8"/>
      <c r="B45" s="9" t="s">
        <v>12</v>
      </c>
      <c r="C45" s="10" t="s">
        <v>1</v>
      </c>
      <c r="D45" s="11" t="s">
        <v>2</v>
      </c>
      <c r="E45" s="9" t="s">
        <v>3</v>
      </c>
      <c r="F45" s="9" t="s">
        <v>4</v>
      </c>
      <c r="G45" s="34" t="s">
        <v>11</v>
      </c>
      <c r="H45" s="11" t="s">
        <v>2</v>
      </c>
      <c r="I45" s="9" t="s">
        <v>3</v>
      </c>
      <c r="J45" s="9" t="s">
        <v>4</v>
      </c>
      <c r="K45" s="34" t="s">
        <v>11</v>
      </c>
      <c r="L45" s="7" t="s">
        <v>10</v>
      </c>
    </row>
    <row r="46" spans="1:12" ht="20.25" thickBot="1">
      <c r="A46" s="72" t="s">
        <v>14</v>
      </c>
      <c r="B46" s="22" t="s">
        <v>272</v>
      </c>
      <c r="C46" s="23">
        <v>6</v>
      </c>
      <c r="D46" s="24">
        <v>43</v>
      </c>
      <c r="E46" s="22">
        <v>45</v>
      </c>
      <c r="F46" s="25">
        <f>SUM(D46+E46)</f>
        <v>88</v>
      </c>
      <c r="G46" s="26">
        <f>(F46-C46)</f>
        <v>82</v>
      </c>
      <c r="H46" s="27">
        <v>41</v>
      </c>
      <c r="I46" s="28">
        <v>42</v>
      </c>
      <c r="J46" s="28">
        <f>SUM(H46:I46)</f>
        <v>83</v>
      </c>
      <c r="K46" s="26" t="s">
        <v>11</v>
      </c>
      <c r="L46" s="29">
        <f>SUM(J46,F46)</f>
        <v>171</v>
      </c>
    </row>
    <row r="47" spans="1:12" ht="20.25" thickBot="1">
      <c r="A47" s="30"/>
      <c r="B47" s="31"/>
      <c r="C47" s="30"/>
      <c r="D47" s="31"/>
      <c r="E47" s="31"/>
      <c r="F47" s="32"/>
      <c r="G47" s="33"/>
      <c r="H47" s="30"/>
      <c r="I47" s="30"/>
      <c r="J47" s="30"/>
      <c r="K47" s="33"/>
      <c r="L47" s="32"/>
    </row>
    <row r="48" spans="1:12" ht="20.25" thickBot="1">
      <c r="A48" s="152" t="s">
        <v>16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4"/>
    </row>
    <row r="49" spans="1:12" ht="20.25" thickBot="1">
      <c r="A49" s="8"/>
      <c r="B49" s="9" t="s">
        <v>12</v>
      </c>
      <c r="C49" s="10" t="s">
        <v>1</v>
      </c>
      <c r="D49" s="11" t="s">
        <v>2</v>
      </c>
      <c r="E49" s="9" t="s">
        <v>3</v>
      </c>
      <c r="F49" s="9" t="s">
        <v>4</v>
      </c>
      <c r="G49" s="34" t="s">
        <v>11</v>
      </c>
      <c r="H49" s="11" t="s">
        <v>2</v>
      </c>
      <c r="I49" s="9" t="s">
        <v>3</v>
      </c>
      <c r="J49" s="9" t="s">
        <v>4</v>
      </c>
      <c r="K49" s="34" t="s">
        <v>11</v>
      </c>
      <c r="L49" s="7" t="s">
        <v>10</v>
      </c>
    </row>
    <row r="50" spans="1:12" ht="20.25" thickBot="1">
      <c r="A50" s="72" t="s">
        <v>13</v>
      </c>
      <c r="B50" s="22" t="s">
        <v>269</v>
      </c>
      <c r="C50" s="23">
        <v>-1</v>
      </c>
      <c r="D50" s="24">
        <v>38</v>
      </c>
      <c r="E50" s="22">
        <v>40</v>
      </c>
      <c r="F50" s="25">
        <f>SUM(D50+E50)</f>
        <v>78</v>
      </c>
      <c r="G50" s="26">
        <f>(F50-C50)</f>
        <v>79</v>
      </c>
      <c r="H50" s="27">
        <v>38</v>
      </c>
      <c r="I50" s="28">
        <v>39</v>
      </c>
      <c r="J50" s="28">
        <f>SUM(H50:I50)</f>
        <v>77</v>
      </c>
      <c r="K50" s="26" t="s">
        <v>11</v>
      </c>
      <c r="L50" s="29">
        <f>SUM(J50,F50)</f>
        <v>155</v>
      </c>
    </row>
    <row r="51" spans="1:12" ht="20.25" thickBot="1">
      <c r="A51" s="30"/>
      <c r="B51" s="31"/>
      <c r="C51" s="30"/>
      <c r="D51" s="31"/>
      <c r="E51" s="31"/>
      <c r="F51" s="32"/>
      <c r="G51" s="33"/>
      <c r="H51" s="30"/>
      <c r="I51" s="30"/>
      <c r="J51" s="30"/>
      <c r="K51" s="33"/>
      <c r="L51" s="32"/>
    </row>
    <row r="52" spans="1:12" ht="20.25" thickBot="1">
      <c r="A52" s="152" t="s">
        <v>18</v>
      </c>
      <c r="B52" s="153"/>
      <c r="C52" s="153"/>
      <c r="D52" s="153"/>
      <c r="E52" s="153"/>
      <c r="F52" s="153"/>
      <c r="G52" s="153"/>
      <c r="H52" s="153"/>
      <c r="I52" s="153"/>
      <c r="J52" s="153"/>
      <c r="K52" s="153"/>
      <c r="L52" s="154"/>
    </row>
    <row r="53" spans="1:12" ht="20.25" thickBot="1">
      <c r="A53" s="8"/>
      <c r="B53" s="9" t="s">
        <v>0</v>
      </c>
      <c r="C53" s="10" t="s">
        <v>1</v>
      </c>
      <c r="D53" s="11" t="s">
        <v>2</v>
      </c>
      <c r="E53" s="9" t="s">
        <v>3</v>
      </c>
      <c r="F53" s="9" t="s">
        <v>4</v>
      </c>
      <c r="G53" s="34" t="s">
        <v>11</v>
      </c>
      <c r="H53" s="11" t="s">
        <v>2</v>
      </c>
      <c r="I53" s="9" t="s">
        <v>3</v>
      </c>
      <c r="J53" s="9" t="s">
        <v>4</v>
      </c>
      <c r="K53" s="34" t="s">
        <v>11</v>
      </c>
      <c r="L53" s="7" t="s">
        <v>10</v>
      </c>
    </row>
    <row r="54" spans="1:12" ht="20.25" thickBot="1">
      <c r="A54" s="72" t="s">
        <v>14</v>
      </c>
      <c r="B54" s="22" t="s">
        <v>357</v>
      </c>
      <c r="C54" s="23">
        <v>2</v>
      </c>
      <c r="D54" s="24">
        <v>37</v>
      </c>
      <c r="E54" s="22">
        <v>33</v>
      </c>
      <c r="F54" s="25">
        <f>SUM(D54+E54)</f>
        <v>70</v>
      </c>
      <c r="G54" s="26">
        <f>(F54-C54)</f>
        <v>68</v>
      </c>
      <c r="H54" s="27">
        <v>38</v>
      </c>
      <c r="I54" s="28">
        <v>39</v>
      </c>
      <c r="J54" s="28">
        <f>SUM(H54:I54)</f>
        <v>77</v>
      </c>
      <c r="K54" s="26" t="s">
        <v>11</v>
      </c>
      <c r="L54" s="29">
        <f>SUM(J54,F54)</f>
        <v>147</v>
      </c>
    </row>
    <row r="55" spans="1:12" ht="20.25" thickBot="1">
      <c r="A55" s="30"/>
      <c r="B55" s="31"/>
      <c r="C55" s="30"/>
      <c r="D55" s="31"/>
      <c r="E55" s="31"/>
      <c r="F55" s="32"/>
      <c r="G55" s="33"/>
      <c r="H55" s="30"/>
      <c r="I55" s="30"/>
      <c r="J55" s="30"/>
      <c r="K55" s="33"/>
      <c r="L55" s="32"/>
    </row>
    <row r="56" spans="1:12" ht="20.25" thickBot="1">
      <c r="A56" s="152" t="s">
        <v>19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4"/>
    </row>
    <row r="57" spans="1:12" ht="20.25" thickBot="1">
      <c r="A57" s="8"/>
      <c r="B57" s="9" t="s">
        <v>0</v>
      </c>
      <c r="C57" s="10" t="s">
        <v>1</v>
      </c>
      <c r="D57" s="11" t="s">
        <v>2</v>
      </c>
      <c r="E57" s="9" t="s">
        <v>3</v>
      </c>
      <c r="F57" s="9" t="s">
        <v>4</v>
      </c>
      <c r="G57" s="34" t="s">
        <v>11</v>
      </c>
      <c r="H57" s="11" t="s">
        <v>2</v>
      </c>
      <c r="I57" s="9" t="s">
        <v>3</v>
      </c>
      <c r="J57" s="9" t="s">
        <v>4</v>
      </c>
      <c r="K57" s="34" t="s">
        <v>11</v>
      </c>
      <c r="L57" s="7" t="s">
        <v>10</v>
      </c>
    </row>
    <row r="58" spans="1:12" ht="20.25" thickBot="1">
      <c r="A58" s="72" t="s">
        <v>13</v>
      </c>
      <c r="B58" s="22" t="s">
        <v>52</v>
      </c>
      <c r="C58" s="23">
        <v>0</v>
      </c>
      <c r="D58" s="24">
        <v>36</v>
      </c>
      <c r="E58" s="22">
        <v>36</v>
      </c>
      <c r="F58" s="25">
        <f>SUM(D58+E58)</f>
        <v>72</v>
      </c>
      <c r="G58" s="26">
        <f>(F58-C58)</f>
        <v>72</v>
      </c>
      <c r="H58" s="27">
        <v>41</v>
      </c>
      <c r="I58" s="28">
        <v>33</v>
      </c>
      <c r="J58" s="28">
        <f>SUM(H58:I58)</f>
        <v>74</v>
      </c>
      <c r="K58" s="26" t="s">
        <v>11</v>
      </c>
      <c r="L58" s="29">
        <f>SUM(J58,F58)</f>
        <v>146</v>
      </c>
    </row>
  </sheetData>
  <mergeCells count="17">
    <mergeCell ref="A56:L56"/>
    <mergeCell ref="A7:L7"/>
    <mergeCell ref="A48:L48"/>
    <mergeCell ref="A44:L44"/>
    <mergeCell ref="A33:L33"/>
    <mergeCell ref="A18:L18"/>
    <mergeCell ref="A23:L23"/>
    <mergeCell ref="A52:L52"/>
    <mergeCell ref="A28:L28"/>
    <mergeCell ref="A13:L13"/>
    <mergeCell ref="A1:L1"/>
    <mergeCell ref="A2:L2"/>
    <mergeCell ref="A3:L3"/>
    <mergeCell ref="A8:L8"/>
    <mergeCell ref="A5:L5"/>
    <mergeCell ref="A4:L4"/>
    <mergeCell ref="A6:L6"/>
  </mergeCells>
  <phoneticPr fontId="13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0-9</vt:lpstr>
      <vt:lpstr>CAB 10-16</vt:lpstr>
      <vt:lpstr>CAB 17-24</vt:lpstr>
      <vt:lpstr>CAB 25-36</vt:lpstr>
      <vt:lpstr>DAM</vt:lpstr>
      <vt:lpstr>SIN VENTAJA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2022-04-24T17:57:35Z</cp:lastPrinted>
  <dcterms:created xsi:type="dcterms:W3CDTF">2000-04-30T13:23:02Z</dcterms:created>
  <dcterms:modified xsi:type="dcterms:W3CDTF">2022-04-24T21:35:58Z</dcterms:modified>
</cp:coreProperties>
</file>